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queryTables/queryTable3.xml" ContentType="application/vnd.openxmlformats-officedocument.spreadsheetml.queryTable+xml"/>
  <Override PartName="/xl/queryTables/queryTable2.xml" ContentType="application/vnd.openxmlformats-officedocument.spreadsheetml.queryTable+xml"/>
  <Override PartName="/xl/connections.xml" ContentType="application/vnd.openxmlformats-officedocument.spreadsheetml.connections+xml"/>
  <Override PartName="/xl/queryTables/queryTable4.xml" ContentType="application/vnd.openxmlformats-officedocument.spreadsheetml.queryTable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599" firstSheet="7" activeTab="13"/>
  </bookViews>
  <sheets>
    <sheet name="2015 YILI EKOD 4 KESİN" sheetId="1" r:id="rId1"/>
    <sheet name="2016 YILI GEÇİCİ EKOD 4" sheetId="2" r:id="rId2"/>
    <sheet name="2015 KES" sheetId="3" r:id="rId3"/>
    <sheet name="2016 GEÇİCİ" sheetId="4" r:id="rId4"/>
    <sheet name="DETAY" sheetId="6" r:id="rId5"/>
    <sheet name="500 HESAP 2015 YILI" sheetId="9" r:id="rId6"/>
    <sheet name="500 HESAP 2016 YILI" sheetId="10" r:id="rId7"/>
    <sheet name="519-570-580-590-591 HESAP" sheetId="11" r:id="rId8"/>
    <sheet name="630 HESAP" sheetId="12" r:id="rId9"/>
    <sheet name="500-2-3-9" sheetId="14" r:id="rId10"/>
    <sheet name="ÖZET" sheetId="7" r:id="rId11"/>
    <sheet name="OLMAYANLAR" sheetId="8" r:id="rId12"/>
    <sheet name="Nakit Akış Tablosu (2)" sheetId="16" r:id="rId13"/>
    <sheet name="Nakit Akış Tablosu " sheetId="17" r:id="rId14"/>
  </sheets>
  <definedNames>
    <definedName name="_2015_YILI_KESİN_MİZAN_1" localSheetId="0">'2015 YILI EKOD 4 KESİN'!$A$2:$K$1778</definedName>
    <definedName name="_2016_NAKİT_AKIŞ_TABLOSU_DETAY" localSheetId="4">DETAY!$A$2:$L$818</definedName>
    <definedName name="_2016_NAKİT_AKIŞ_TABLOSU_ÖZET" localSheetId="10">ÖZET!$A$2:$H$150</definedName>
    <definedName name="_2016_YILI_GEÇİCİ_MİZAN" localSheetId="1">'2016 YILI GEÇİCİ EKOD 4'!$A$2:$K$1876</definedName>
    <definedName name="_xlnm._FilterDatabase" localSheetId="0" hidden="1">'2015 YILI EKOD 4 KESİN'!$A$1:$H$1779</definedName>
    <definedName name="_xlnm._FilterDatabase" localSheetId="1" hidden="1">'2016 YILI GEÇİCİ EKOD 4'!$A$1:$A$1879</definedName>
    <definedName name="_xlnm._FilterDatabase" localSheetId="4" hidden="1">DETAY!$E$1:$E$819</definedName>
  </definedNames>
  <calcPr calcId="145621"/>
</workbook>
</file>

<file path=xl/calcChain.xml><?xml version="1.0" encoding="utf-8"?>
<calcChain xmlns="http://schemas.openxmlformats.org/spreadsheetml/2006/main">
  <c r="B27" i="16" l="1"/>
  <c r="B23" i="16" s="1"/>
  <c r="B21" i="16" s="1"/>
  <c r="B29" i="16"/>
  <c r="M238" i="6"/>
  <c r="H33" i="7"/>
  <c r="H56" i="7"/>
  <c r="B36" i="16"/>
  <c r="B22" i="16"/>
  <c r="H34" i="7"/>
  <c r="H32" i="7"/>
  <c r="H131" i="7"/>
  <c r="I114" i="7" s="1"/>
  <c r="H113" i="7" l="1"/>
  <c r="B4" i="16"/>
  <c r="B19" i="16" s="1"/>
  <c r="B10" i="16"/>
  <c r="B37" i="16"/>
  <c r="B35" i="16" s="1"/>
  <c r="B52" i="16"/>
  <c r="B58" i="16"/>
  <c r="B57" i="16" s="1"/>
  <c r="B66" i="16" s="1"/>
  <c r="B69" i="16"/>
  <c r="B49" i="16" l="1"/>
  <c r="B50" i="16"/>
  <c r="B67" i="16" s="1"/>
  <c r="B68" i="16" s="1"/>
  <c r="Q8" i="8"/>
  <c r="Q7" i="8"/>
  <c r="Q6" i="8"/>
  <c r="Q5" i="8"/>
  <c r="F5" i="14" l="1"/>
  <c r="F6" i="14"/>
  <c r="F4" i="14"/>
  <c r="I102" i="12" l="1"/>
  <c r="Q30" i="8"/>
  <c r="Q31" i="8"/>
  <c r="Q32" i="8"/>
  <c r="Q33" i="8"/>
  <c r="Q29" i="8"/>
  <c r="Q24" i="8"/>
  <c r="Q25" i="8"/>
  <c r="Q26" i="8"/>
  <c r="Q27" i="8"/>
  <c r="Q23" i="8"/>
  <c r="I3" i="12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00" i="12"/>
  <c r="I101" i="12"/>
  <c r="I103" i="12"/>
  <c r="I104" i="12"/>
  <c r="I105" i="12"/>
  <c r="I106" i="12"/>
  <c r="I107" i="12"/>
  <c r="I108" i="12"/>
  <c r="I109" i="12"/>
  <c r="I110" i="12"/>
  <c r="I111" i="12"/>
  <c r="I112" i="12"/>
  <c r="I113" i="12"/>
  <c r="I114" i="12"/>
  <c r="I115" i="12"/>
  <c r="I116" i="12"/>
  <c r="I117" i="12"/>
  <c r="I118" i="12"/>
  <c r="I119" i="12"/>
  <c r="I120" i="12"/>
  <c r="I121" i="12"/>
  <c r="I122" i="12"/>
  <c r="I123" i="12"/>
  <c r="I124" i="12"/>
  <c r="I125" i="12"/>
  <c r="I126" i="12"/>
  <c r="I127" i="12"/>
  <c r="I128" i="12"/>
  <c r="I129" i="12"/>
  <c r="I130" i="12"/>
  <c r="I131" i="12"/>
  <c r="I132" i="12"/>
  <c r="I133" i="12"/>
  <c r="I134" i="12"/>
  <c r="I135" i="12"/>
  <c r="I136" i="12"/>
  <c r="I137" i="12"/>
  <c r="I138" i="12"/>
  <c r="I139" i="12"/>
  <c r="I140" i="12"/>
  <c r="I141" i="12"/>
  <c r="I142" i="12"/>
  <c r="I143" i="12"/>
  <c r="I144" i="12"/>
  <c r="I145" i="12"/>
  <c r="I146" i="12"/>
  <c r="I147" i="12"/>
  <c r="I2" i="12"/>
  <c r="T26" i="11"/>
  <c r="T27" i="11"/>
  <c r="T28" i="11"/>
  <c r="T29" i="11"/>
  <c r="T30" i="11" s="1"/>
  <c r="T25" i="11"/>
  <c r="T18" i="11"/>
  <c r="T19" i="11"/>
  <c r="T20" i="11"/>
  <c r="T21" i="11"/>
  <c r="T17" i="11"/>
  <c r="T22" i="11" s="1"/>
  <c r="T4" i="11"/>
  <c r="T5" i="11"/>
  <c r="T6" i="11"/>
  <c r="T7" i="11"/>
  <c r="T13" i="11" s="1"/>
  <c r="T8" i="11"/>
  <c r="T9" i="11"/>
  <c r="T10" i="11"/>
  <c r="T11" i="11"/>
  <c r="T12" i="11"/>
  <c r="T3" i="11"/>
  <c r="I21" i="11"/>
  <c r="I18" i="11"/>
  <c r="I11" i="11"/>
  <c r="I12" i="11"/>
  <c r="I15" i="11" s="1"/>
  <c r="I13" i="11"/>
  <c r="I14" i="11"/>
  <c r="I10" i="11"/>
  <c r="I4" i="11"/>
  <c r="I5" i="11"/>
  <c r="I6" i="11"/>
  <c r="I7" i="11"/>
  <c r="I3" i="11"/>
  <c r="I8" i="11" s="1"/>
  <c r="Q9" i="8" l="1"/>
  <c r="Q10" i="8"/>
  <c r="Q5" i="10"/>
  <c r="Q6" i="10"/>
  <c r="Q7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4" i="10"/>
  <c r="H60" i="9"/>
  <c r="H21" i="9"/>
  <c r="Q3" i="9"/>
  <c r="Q4" i="9"/>
  <c r="Q5" i="9"/>
  <c r="Q6" i="9"/>
  <c r="Q7" i="9"/>
  <c r="Q8" i="9"/>
  <c r="Q9" i="9"/>
  <c r="Q10" i="9"/>
  <c r="Q11" i="9"/>
  <c r="Q12" i="9"/>
  <c r="Q13" i="9"/>
  <c r="Q14" i="9"/>
  <c r="Q15" i="9"/>
  <c r="Q16" i="9"/>
  <c r="Q2" i="9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I57" i="4" s="1"/>
  <c r="H58" i="4"/>
  <c r="I58" i="4" s="1"/>
  <c r="H59" i="4"/>
  <c r="I59" i="4" s="1"/>
  <c r="H60" i="4"/>
  <c r="I60" i="4" s="1"/>
  <c r="H61" i="4"/>
  <c r="I61" i="4" s="1"/>
  <c r="H62" i="4"/>
  <c r="I62" i="4" s="1"/>
  <c r="H63" i="4"/>
  <c r="I63" i="4" s="1"/>
  <c r="H64" i="4"/>
  <c r="I64" i="4" s="1"/>
  <c r="H65" i="4"/>
  <c r="I65" i="4" s="1"/>
  <c r="H66" i="4"/>
  <c r="I66" i="4" s="1"/>
  <c r="H67" i="4"/>
  <c r="I67" i="4" s="1"/>
  <c r="H68" i="4"/>
  <c r="I68" i="4" s="1"/>
  <c r="H69" i="4"/>
  <c r="I69" i="4" s="1"/>
  <c r="H70" i="4"/>
  <c r="I70" i="4" s="1"/>
  <c r="H71" i="4"/>
  <c r="I71" i="4" s="1"/>
  <c r="H72" i="4"/>
  <c r="I72" i="4" s="1"/>
  <c r="H73" i="4"/>
  <c r="I73" i="4" s="1"/>
  <c r="H74" i="4"/>
  <c r="I74" i="4" s="1"/>
  <c r="H75" i="4"/>
  <c r="I75" i="4" s="1"/>
  <c r="H76" i="4"/>
  <c r="I76" i="4" s="1"/>
  <c r="H77" i="4"/>
  <c r="I77" i="4" s="1"/>
  <c r="H78" i="4"/>
  <c r="I78" i="4" s="1"/>
  <c r="H79" i="4"/>
  <c r="I79" i="4" s="1"/>
  <c r="H80" i="4"/>
  <c r="I80" i="4" s="1"/>
  <c r="H81" i="4"/>
  <c r="I81" i="4" s="1"/>
  <c r="H82" i="4"/>
  <c r="I82" i="4" s="1"/>
  <c r="H83" i="4"/>
  <c r="I83" i="4" s="1"/>
  <c r="H84" i="4"/>
  <c r="I84" i="4" s="1"/>
  <c r="H2" i="4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I54" i="3" s="1"/>
  <c r="H55" i="3"/>
  <c r="I55" i="3" s="1"/>
  <c r="H56" i="3"/>
  <c r="I56" i="3" s="1"/>
  <c r="H57" i="3"/>
  <c r="I57" i="3" s="1"/>
  <c r="H58" i="3"/>
  <c r="I58" i="3" s="1"/>
  <c r="H59" i="3"/>
  <c r="I59" i="3" s="1"/>
  <c r="H60" i="3"/>
  <c r="I60" i="3" s="1"/>
  <c r="H61" i="3"/>
  <c r="I61" i="3" s="1"/>
  <c r="H62" i="3"/>
  <c r="I62" i="3" s="1"/>
  <c r="H63" i="3"/>
  <c r="I63" i="3" s="1"/>
  <c r="H64" i="3"/>
  <c r="I64" i="3" s="1"/>
  <c r="H65" i="3"/>
  <c r="I65" i="3" s="1"/>
  <c r="H66" i="3"/>
  <c r="I66" i="3" s="1"/>
  <c r="H67" i="3"/>
  <c r="I67" i="3" s="1"/>
  <c r="H68" i="3"/>
  <c r="I68" i="3" s="1"/>
  <c r="H69" i="3"/>
  <c r="I69" i="3" s="1"/>
  <c r="H70" i="3"/>
  <c r="I70" i="3" s="1"/>
  <c r="H71" i="3"/>
  <c r="I71" i="3" s="1"/>
  <c r="H72" i="3"/>
  <c r="I72" i="3" s="1"/>
  <c r="H73" i="3"/>
  <c r="I73" i="3" s="1"/>
  <c r="H74" i="3"/>
  <c r="I74" i="3" s="1"/>
  <c r="H75" i="3"/>
  <c r="I75" i="3" s="1"/>
  <c r="H76" i="3"/>
  <c r="I76" i="3" s="1"/>
  <c r="H77" i="3"/>
  <c r="I77" i="3" s="1"/>
  <c r="H78" i="3"/>
  <c r="I78" i="3" s="1"/>
  <c r="H79" i="3"/>
  <c r="I79" i="3" s="1"/>
  <c r="H80" i="3"/>
  <c r="I80" i="3" s="1"/>
  <c r="H81" i="3"/>
  <c r="I81" i="3" s="1"/>
  <c r="H2" i="3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2" i="4"/>
  <c r="C3" i="4"/>
  <c r="E3" i="4" s="1"/>
  <c r="C4" i="4"/>
  <c r="C5" i="4"/>
  <c r="E5" i="4" s="1"/>
  <c r="C6" i="4"/>
  <c r="E6" i="4" s="1"/>
  <c r="C7" i="4"/>
  <c r="E7" i="4" s="1"/>
  <c r="C8" i="4"/>
  <c r="C9" i="4"/>
  <c r="E9" i="4" s="1"/>
  <c r="C10" i="4"/>
  <c r="C11" i="4"/>
  <c r="E11" i="4" s="1"/>
  <c r="C12" i="4"/>
  <c r="C13" i="4"/>
  <c r="E13" i="4" s="1"/>
  <c r="C14" i="4"/>
  <c r="E14" i="4" s="1"/>
  <c r="C15" i="4"/>
  <c r="E15" i="4" s="1"/>
  <c r="C16" i="4"/>
  <c r="C17" i="4"/>
  <c r="E17" i="4" s="1"/>
  <c r="C18" i="4"/>
  <c r="C19" i="4"/>
  <c r="E19" i="4" s="1"/>
  <c r="C20" i="4"/>
  <c r="C21" i="4"/>
  <c r="E21" i="4" s="1"/>
  <c r="C22" i="4"/>
  <c r="E22" i="4" s="1"/>
  <c r="C23" i="4"/>
  <c r="E23" i="4" s="1"/>
  <c r="C24" i="4"/>
  <c r="C25" i="4"/>
  <c r="E25" i="4" s="1"/>
  <c r="C26" i="4"/>
  <c r="C27" i="4"/>
  <c r="E27" i="4" s="1"/>
  <c r="C28" i="4"/>
  <c r="C29" i="4"/>
  <c r="E29" i="4" s="1"/>
  <c r="C30" i="4"/>
  <c r="E30" i="4" s="1"/>
  <c r="C31" i="4"/>
  <c r="E31" i="4" s="1"/>
  <c r="C32" i="4"/>
  <c r="C33" i="4"/>
  <c r="E33" i="4" s="1"/>
  <c r="C34" i="4"/>
  <c r="C35" i="4"/>
  <c r="E35" i="4" s="1"/>
  <c r="C36" i="4"/>
  <c r="C37" i="4"/>
  <c r="E37" i="4" s="1"/>
  <c r="C38" i="4"/>
  <c r="E38" i="4" s="1"/>
  <c r="C39" i="4"/>
  <c r="E39" i="4" s="1"/>
  <c r="C40" i="4"/>
  <c r="C41" i="4"/>
  <c r="E41" i="4" s="1"/>
  <c r="C42" i="4"/>
  <c r="C43" i="4"/>
  <c r="E43" i="4" s="1"/>
  <c r="C44" i="4"/>
  <c r="C45" i="4"/>
  <c r="E45" i="4" s="1"/>
  <c r="C46" i="4"/>
  <c r="E46" i="4" s="1"/>
  <c r="C47" i="4"/>
  <c r="E47" i="4" s="1"/>
  <c r="C48" i="4"/>
  <c r="C49" i="4"/>
  <c r="E49" i="4" s="1"/>
  <c r="C50" i="4"/>
  <c r="C51" i="4"/>
  <c r="E51" i="4" s="1"/>
  <c r="C52" i="4"/>
  <c r="C53" i="4"/>
  <c r="E53" i="4" s="1"/>
  <c r="C54" i="4"/>
  <c r="E54" i="4" s="1"/>
  <c r="C55" i="4"/>
  <c r="E55" i="4" s="1"/>
  <c r="C56" i="4"/>
  <c r="C57" i="4"/>
  <c r="E57" i="4" s="1"/>
  <c r="C58" i="4"/>
  <c r="C59" i="4"/>
  <c r="E59" i="4" s="1"/>
  <c r="C60" i="4"/>
  <c r="C61" i="4"/>
  <c r="E61" i="4" s="1"/>
  <c r="C62" i="4"/>
  <c r="E62" i="4" s="1"/>
  <c r="C63" i="4"/>
  <c r="E63" i="4" s="1"/>
  <c r="C64" i="4"/>
  <c r="C65" i="4"/>
  <c r="E65" i="4" s="1"/>
  <c r="C66" i="4"/>
  <c r="C67" i="4"/>
  <c r="E67" i="4" s="1"/>
  <c r="C68" i="4"/>
  <c r="C69" i="4"/>
  <c r="C70" i="4"/>
  <c r="E70" i="4" s="1"/>
  <c r="C71" i="4"/>
  <c r="E71" i="4" s="1"/>
  <c r="C72" i="4"/>
  <c r="C73" i="4"/>
  <c r="C74" i="4"/>
  <c r="C75" i="4"/>
  <c r="E75" i="4" s="1"/>
  <c r="C76" i="4"/>
  <c r="C77" i="4"/>
  <c r="C78" i="4"/>
  <c r="E78" i="4" s="1"/>
  <c r="C79" i="4"/>
  <c r="E79" i="4" s="1"/>
  <c r="C80" i="4"/>
  <c r="C81" i="4"/>
  <c r="C82" i="4"/>
  <c r="C83" i="4"/>
  <c r="E83" i="4" s="1"/>
  <c r="C84" i="4"/>
  <c r="C2" i="4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2" i="3"/>
  <c r="C3" i="3"/>
  <c r="E3" i="3" s="1"/>
  <c r="C4" i="3"/>
  <c r="E4" i="3" s="1"/>
  <c r="C5" i="3"/>
  <c r="E5" i="3" s="1"/>
  <c r="C6" i="3"/>
  <c r="E6" i="3" s="1"/>
  <c r="C7" i="3"/>
  <c r="E7" i="3" s="1"/>
  <c r="C8" i="3"/>
  <c r="E8" i="3" s="1"/>
  <c r="C9" i="3"/>
  <c r="E9" i="3" s="1"/>
  <c r="C10" i="3"/>
  <c r="E10" i="3" s="1"/>
  <c r="C11" i="3"/>
  <c r="E11" i="3" s="1"/>
  <c r="C12" i="3"/>
  <c r="E12" i="3" s="1"/>
  <c r="C13" i="3"/>
  <c r="E13" i="3" s="1"/>
  <c r="C14" i="3"/>
  <c r="E14" i="3" s="1"/>
  <c r="C15" i="3"/>
  <c r="E15" i="3" s="1"/>
  <c r="C16" i="3"/>
  <c r="E16" i="3" s="1"/>
  <c r="C17" i="3"/>
  <c r="E17" i="3" s="1"/>
  <c r="C18" i="3"/>
  <c r="E18" i="3" s="1"/>
  <c r="C19" i="3"/>
  <c r="E19" i="3" s="1"/>
  <c r="C20" i="3"/>
  <c r="E20" i="3" s="1"/>
  <c r="C21" i="3"/>
  <c r="E21" i="3" s="1"/>
  <c r="C22" i="3"/>
  <c r="E22" i="3" s="1"/>
  <c r="C23" i="3"/>
  <c r="E23" i="3" s="1"/>
  <c r="C24" i="3"/>
  <c r="E24" i="3" s="1"/>
  <c r="C25" i="3"/>
  <c r="E25" i="3" s="1"/>
  <c r="C26" i="3"/>
  <c r="E26" i="3" s="1"/>
  <c r="C27" i="3"/>
  <c r="E27" i="3" s="1"/>
  <c r="C28" i="3"/>
  <c r="E28" i="3" s="1"/>
  <c r="C29" i="3"/>
  <c r="E29" i="3" s="1"/>
  <c r="C30" i="3"/>
  <c r="E30" i="3" s="1"/>
  <c r="C31" i="3"/>
  <c r="E31" i="3" s="1"/>
  <c r="C32" i="3"/>
  <c r="E32" i="3" s="1"/>
  <c r="C33" i="3"/>
  <c r="E33" i="3" s="1"/>
  <c r="C34" i="3"/>
  <c r="E34" i="3" s="1"/>
  <c r="C35" i="3"/>
  <c r="E35" i="3" s="1"/>
  <c r="C36" i="3"/>
  <c r="E36" i="3" s="1"/>
  <c r="C37" i="3"/>
  <c r="E37" i="3" s="1"/>
  <c r="C38" i="3"/>
  <c r="E38" i="3" s="1"/>
  <c r="C39" i="3"/>
  <c r="E39" i="3" s="1"/>
  <c r="C40" i="3"/>
  <c r="E40" i="3" s="1"/>
  <c r="C41" i="3"/>
  <c r="E41" i="3" s="1"/>
  <c r="C42" i="3"/>
  <c r="E42" i="3" s="1"/>
  <c r="C43" i="3"/>
  <c r="E43" i="3" s="1"/>
  <c r="C44" i="3"/>
  <c r="E44" i="3" s="1"/>
  <c r="C45" i="3"/>
  <c r="E45" i="3" s="1"/>
  <c r="C46" i="3"/>
  <c r="E46" i="3" s="1"/>
  <c r="C47" i="3"/>
  <c r="E47" i="3" s="1"/>
  <c r="C48" i="3"/>
  <c r="E48" i="3" s="1"/>
  <c r="C49" i="3"/>
  <c r="E49" i="3" s="1"/>
  <c r="C50" i="3"/>
  <c r="E50" i="3" s="1"/>
  <c r="C51" i="3"/>
  <c r="E51" i="3" s="1"/>
  <c r="C52" i="3"/>
  <c r="E52" i="3" s="1"/>
  <c r="C53" i="3"/>
  <c r="E53" i="3" s="1"/>
  <c r="C54" i="3"/>
  <c r="E54" i="3" s="1"/>
  <c r="C55" i="3"/>
  <c r="E55" i="3" s="1"/>
  <c r="C56" i="3"/>
  <c r="E56" i="3" s="1"/>
  <c r="C57" i="3"/>
  <c r="E57" i="3" s="1"/>
  <c r="C58" i="3"/>
  <c r="E58" i="3" s="1"/>
  <c r="C59" i="3"/>
  <c r="E59" i="3" s="1"/>
  <c r="C60" i="3"/>
  <c r="E60" i="3" s="1"/>
  <c r="C61" i="3"/>
  <c r="E61" i="3" s="1"/>
  <c r="C62" i="3"/>
  <c r="E62" i="3" s="1"/>
  <c r="C63" i="3"/>
  <c r="E63" i="3" s="1"/>
  <c r="C64" i="3"/>
  <c r="E64" i="3" s="1"/>
  <c r="C65" i="3"/>
  <c r="E65" i="3" s="1"/>
  <c r="C66" i="3"/>
  <c r="E66" i="3" s="1"/>
  <c r="C67" i="3"/>
  <c r="E67" i="3" s="1"/>
  <c r="C68" i="3"/>
  <c r="E68" i="3" s="1"/>
  <c r="C69" i="3"/>
  <c r="E69" i="3" s="1"/>
  <c r="C70" i="3"/>
  <c r="E70" i="3" s="1"/>
  <c r="C71" i="3"/>
  <c r="E71" i="3" s="1"/>
  <c r="C72" i="3"/>
  <c r="E72" i="3" s="1"/>
  <c r="C73" i="3"/>
  <c r="E73" i="3" s="1"/>
  <c r="C74" i="3"/>
  <c r="E74" i="3" s="1"/>
  <c r="C75" i="3"/>
  <c r="E75" i="3" s="1"/>
  <c r="C76" i="3"/>
  <c r="E76" i="3" s="1"/>
  <c r="C77" i="3"/>
  <c r="E77" i="3" s="1"/>
  <c r="C78" i="3"/>
  <c r="E78" i="3" s="1"/>
  <c r="C79" i="3"/>
  <c r="E79" i="3" s="1"/>
  <c r="C80" i="3"/>
  <c r="E80" i="3" s="1"/>
  <c r="C81" i="3"/>
  <c r="E81" i="3" s="1"/>
  <c r="C2" i="3"/>
  <c r="E2" i="3" s="1"/>
  <c r="H151" i="7"/>
  <c r="G151" i="7"/>
  <c r="F151" i="7"/>
  <c r="E80" i="4" l="1"/>
  <c r="E72" i="4"/>
  <c r="E64" i="4"/>
  <c r="E56" i="4"/>
  <c r="E48" i="4"/>
  <c r="E40" i="4"/>
  <c r="E32" i="4"/>
  <c r="E24" i="4"/>
  <c r="E16" i="4"/>
  <c r="E8" i="4"/>
  <c r="E84" i="4"/>
  <c r="E76" i="4"/>
  <c r="E68" i="4"/>
  <c r="E60" i="4"/>
  <c r="E52" i="4"/>
  <c r="E44" i="4"/>
  <c r="E36" i="4"/>
  <c r="E28" i="4"/>
  <c r="E20" i="4"/>
  <c r="E12" i="4"/>
  <c r="E4" i="4"/>
  <c r="E82" i="4"/>
  <c r="E74" i="4"/>
  <c r="E66" i="4"/>
  <c r="E58" i="4"/>
  <c r="E50" i="4"/>
  <c r="E42" i="4"/>
  <c r="E34" i="4"/>
  <c r="E26" i="4"/>
  <c r="E18" i="4"/>
  <c r="E10" i="4"/>
  <c r="E2" i="4"/>
  <c r="E81" i="4"/>
  <c r="E77" i="4"/>
  <c r="E73" i="4"/>
  <c r="E69" i="4"/>
  <c r="F84" i="4"/>
  <c r="F80" i="4"/>
  <c r="F76" i="4"/>
  <c r="F72" i="4"/>
  <c r="F68" i="4"/>
  <c r="F64" i="4"/>
  <c r="F60" i="4"/>
  <c r="F56" i="4"/>
  <c r="F52" i="4"/>
  <c r="F48" i="4"/>
  <c r="G48" i="4" s="1"/>
  <c r="I48" i="4" s="1"/>
  <c r="F44" i="4"/>
  <c r="F40" i="4"/>
  <c r="F36" i="4"/>
  <c r="G36" i="4" s="1"/>
  <c r="I36" i="4" s="1"/>
  <c r="F32" i="4"/>
  <c r="F28" i="4"/>
  <c r="F24" i="4"/>
  <c r="F20" i="4"/>
  <c r="G20" i="4" s="1"/>
  <c r="I20" i="4" s="1"/>
  <c r="F16" i="4"/>
  <c r="G16" i="4" s="1"/>
  <c r="I16" i="4" s="1"/>
  <c r="F12" i="4"/>
  <c r="G12" i="4" s="1"/>
  <c r="I12" i="4" s="1"/>
  <c r="F8" i="4"/>
  <c r="F4" i="4"/>
  <c r="G4" i="4" s="1"/>
  <c r="I4" i="4" s="1"/>
  <c r="F83" i="4"/>
  <c r="F79" i="4"/>
  <c r="F75" i="4"/>
  <c r="F71" i="4"/>
  <c r="F67" i="4"/>
  <c r="F63" i="4"/>
  <c r="F59" i="4"/>
  <c r="F55" i="4"/>
  <c r="G55" i="4" s="1"/>
  <c r="I55" i="4" s="1"/>
  <c r="F51" i="4"/>
  <c r="G51" i="4" s="1"/>
  <c r="I51" i="4" s="1"/>
  <c r="F47" i="4"/>
  <c r="G47" i="4" s="1"/>
  <c r="I47" i="4" s="1"/>
  <c r="F43" i="4"/>
  <c r="G43" i="4" s="1"/>
  <c r="F39" i="4"/>
  <c r="G39" i="4" s="1"/>
  <c r="I39" i="4" s="1"/>
  <c r="F35" i="4"/>
  <c r="G35" i="4" s="1"/>
  <c r="I35" i="4" s="1"/>
  <c r="F31" i="4"/>
  <c r="G31" i="4" s="1"/>
  <c r="I31" i="4" s="1"/>
  <c r="J31" i="4" s="1"/>
  <c r="F27" i="4"/>
  <c r="G27" i="4" s="1"/>
  <c r="I27" i="4" s="1"/>
  <c r="J27" i="4" s="1"/>
  <c r="F23" i="4"/>
  <c r="G23" i="4" s="1"/>
  <c r="I23" i="4" s="1"/>
  <c r="F19" i="4"/>
  <c r="G19" i="4" s="1"/>
  <c r="I19" i="4" s="1"/>
  <c r="F15" i="4"/>
  <c r="G15" i="4" s="1"/>
  <c r="I15" i="4" s="1"/>
  <c r="J15" i="4" s="1"/>
  <c r="F11" i="4"/>
  <c r="G11" i="4" s="1"/>
  <c r="I11" i="4" s="1"/>
  <c r="F7" i="4"/>
  <c r="G7" i="4" s="1"/>
  <c r="I7" i="4" s="1"/>
  <c r="F3" i="4"/>
  <c r="G3" i="4" s="1"/>
  <c r="I3" i="4" s="1"/>
  <c r="F82" i="4"/>
  <c r="F78" i="4"/>
  <c r="F74" i="4"/>
  <c r="F70" i="4"/>
  <c r="F66" i="4"/>
  <c r="F62" i="4"/>
  <c r="F58" i="4"/>
  <c r="F54" i="4"/>
  <c r="G54" i="4" s="1"/>
  <c r="I54" i="4" s="1"/>
  <c r="F50" i="4"/>
  <c r="F46" i="4"/>
  <c r="G46" i="4" s="1"/>
  <c r="I46" i="4" s="1"/>
  <c r="F42" i="4"/>
  <c r="G42" i="4" s="1"/>
  <c r="I42" i="4" s="1"/>
  <c r="F38" i="4"/>
  <c r="G38" i="4" s="1"/>
  <c r="I38" i="4" s="1"/>
  <c r="F34" i="4"/>
  <c r="F30" i="4"/>
  <c r="G30" i="4" s="1"/>
  <c r="I30" i="4" s="1"/>
  <c r="J30" i="4" s="1"/>
  <c r="F26" i="4"/>
  <c r="G26" i="4" s="1"/>
  <c r="I26" i="4" s="1"/>
  <c r="J26" i="4" s="1"/>
  <c r="F22" i="4"/>
  <c r="G22" i="4" s="1"/>
  <c r="I22" i="4" s="1"/>
  <c r="F18" i="4"/>
  <c r="F14" i="4"/>
  <c r="G14" i="4" s="1"/>
  <c r="I14" i="4" s="1"/>
  <c r="F10" i="4"/>
  <c r="F6" i="4"/>
  <c r="G6" i="4" s="1"/>
  <c r="I6" i="4" s="1"/>
  <c r="F2" i="4"/>
  <c r="F81" i="4"/>
  <c r="F77" i="4"/>
  <c r="F73" i="4"/>
  <c r="F69" i="4"/>
  <c r="F65" i="4"/>
  <c r="F61" i="4"/>
  <c r="F57" i="4"/>
  <c r="F53" i="4"/>
  <c r="G53" i="4" s="1"/>
  <c r="F49" i="4"/>
  <c r="G49" i="4" s="1"/>
  <c r="I49" i="4" s="1"/>
  <c r="F45" i="4"/>
  <c r="G45" i="4" s="1"/>
  <c r="I45" i="4" s="1"/>
  <c r="F41" i="4"/>
  <c r="G41" i="4" s="1"/>
  <c r="I41" i="4" s="1"/>
  <c r="F37" i="4"/>
  <c r="G37" i="4" s="1"/>
  <c r="F33" i="4"/>
  <c r="F29" i="4"/>
  <c r="F25" i="4"/>
  <c r="F21" i="4"/>
  <c r="G21" i="4" s="1"/>
  <c r="I21" i="4" s="1"/>
  <c r="F17" i="4"/>
  <c r="G17" i="4" s="1"/>
  <c r="I17" i="4" s="1"/>
  <c r="F13" i="4"/>
  <c r="G13" i="4" s="1"/>
  <c r="I13" i="4" s="1"/>
  <c r="F9" i="4"/>
  <c r="G9" i="4" s="1"/>
  <c r="I9" i="4" s="1"/>
  <c r="F5" i="4"/>
  <c r="G5" i="4" s="1"/>
  <c r="I5" i="4" s="1"/>
  <c r="F2" i="3"/>
  <c r="G2" i="3" s="1"/>
  <c r="I2" i="3" s="1"/>
  <c r="F78" i="3"/>
  <c r="F74" i="3"/>
  <c r="F70" i="3"/>
  <c r="F66" i="3"/>
  <c r="F62" i="3"/>
  <c r="F58" i="3"/>
  <c r="F54" i="3"/>
  <c r="F50" i="3"/>
  <c r="G50" i="3" s="1"/>
  <c r="I50" i="3" s="1"/>
  <c r="F46" i="3"/>
  <c r="G46" i="3" s="1"/>
  <c r="I46" i="3" s="1"/>
  <c r="F42" i="3"/>
  <c r="G42" i="3" s="1"/>
  <c r="I42" i="3" s="1"/>
  <c r="F38" i="3"/>
  <c r="G38" i="3" s="1"/>
  <c r="I38" i="3" s="1"/>
  <c r="F34" i="3"/>
  <c r="G34" i="3" s="1"/>
  <c r="I34" i="3" s="1"/>
  <c r="F30" i="3"/>
  <c r="G30" i="3" s="1"/>
  <c r="I30" i="3" s="1"/>
  <c r="F26" i="3"/>
  <c r="F22" i="3"/>
  <c r="G22" i="3" s="1"/>
  <c r="I22" i="3" s="1"/>
  <c r="F18" i="3"/>
  <c r="G18" i="3" s="1"/>
  <c r="I18" i="3" s="1"/>
  <c r="F14" i="3"/>
  <c r="G14" i="3" s="1"/>
  <c r="I14" i="3" s="1"/>
  <c r="F10" i="3"/>
  <c r="G10" i="3" s="1"/>
  <c r="I10" i="3" s="1"/>
  <c r="F6" i="3"/>
  <c r="G6" i="3" s="1"/>
  <c r="I6" i="3" s="1"/>
  <c r="F81" i="3"/>
  <c r="F77" i="3"/>
  <c r="F73" i="3"/>
  <c r="F69" i="3"/>
  <c r="F65" i="3"/>
  <c r="F61" i="3"/>
  <c r="F57" i="3"/>
  <c r="F53" i="3"/>
  <c r="G53" i="3" s="1"/>
  <c r="I53" i="3" s="1"/>
  <c r="F49" i="3"/>
  <c r="G49" i="3" s="1"/>
  <c r="I49" i="3" s="1"/>
  <c r="F45" i="3"/>
  <c r="G45" i="3" s="1"/>
  <c r="I45" i="3" s="1"/>
  <c r="F41" i="3"/>
  <c r="G41" i="3" s="1"/>
  <c r="I41" i="3" s="1"/>
  <c r="F37" i="3"/>
  <c r="G37" i="3" s="1"/>
  <c r="I37" i="3" s="1"/>
  <c r="F33" i="3"/>
  <c r="G33" i="3" s="1"/>
  <c r="I33" i="3" s="1"/>
  <c r="F29" i="3"/>
  <c r="F25" i="3"/>
  <c r="G25" i="3" s="1"/>
  <c r="I25" i="3" s="1"/>
  <c r="F21" i="3"/>
  <c r="G21" i="3" s="1"/>
  <c r="I21" i="3" s="1"/>
  <c r="F17" i="3"/>
  <c r="G17" i="3" s="1"/>
  <c r="I17" i="3" s="1"/>
  <c r="F13" i="3"/>
  <c r="G13" i="3" s="1"/>
  <c r="I13" i="3" s="1"/>
  <c r="F9" i="3"/>
  <c r="G9" i="3" s="1"/>
  <c r="I9" i="3" s="1"/>
  <c r="F5" i="3"/>
  <c r="G5" i="3" s="1"/>
  <c r="I5" i="3" s="1"/>
  <c r="F80" i="3"/>
  <c r="F76" i="3"/>
  <c r="F72" i="3"/>
  <c r="F68" i="3"/>
  <c r="F64" i="3"/>
  <c r="F60" i="3"/>
  <c r="F56" i="3"/>
  <c r="F52" i="3"/>
  <c r="G52" i="3" s="1"/>
  <c r="I52" i="3" s="1"/>
  <c r="F48" i="3"/>
  <c r="G48" i="3" s="1"/>
  <c r="I48" i="3" s="1"/>
  <c r="F44" i="3"/>
  <c r="G44" i="3" s="1"/>
  <c r="I44" i="3" s="1"/>
  <c r="F40" i="3"/>
  <c r="G40" i="3" s="1"/>
  <c r="I40" i="3" s="1"/>
  <c r="F36" i="3"/>
  <c r="G36" i="3" s="1"/>
  <c r="I36" i="3" s="1"/>
  <c r="F32" i="3"/>
  <c r="G32" i="3" s="1"/>
  <c r="I32" i="3" s="1"/>
  <c r="F28" i="3"/>
  <c r="G28" i="3" s="1"/>
  <c r="I28" i="3" s="1"/>
  <c r="F24" i="3"/>
  <c r="G24" i="3" s="1"/>
  <c r="I24" i="3" s="1"/>
  <c r="F20" i="3"/>
  <c r="G20" i="3" s="1"/>
  <c r="I20" i="3" s="1"/>
  <c r="F16" i="3"/>
  <c r="G16" i="3" s="1"/>
  <c r="I16" i="3" s="1"/>
  <c r="F12" i="3"/>
  <c r="G12" i="3" s="1"/>
  <c r="I12" i="3" s="1"/>
  <c r="F8" i="3"/>
  <c r="G8" i="3" s="1"/>
  <c r="I8" i="3" s="1"/>
  <c r="F4" i="3"/>
  <c r="G4" i="3" s="1"/>
  <c r="I4" i="3" s="1"/>
  <c r="F79" i="3"/>
  <c r="F75" i="3"/>
  <c r="F71" i="3"/>
  <c r="F67" i="3"/>
  <c r="F63" i="3"/>
  <c r="F59" i="3"/>
  <c r="F55" i="3"/>
  <c r="F51" i="3"/>
  <c r="G51" i="3" s="1"/>
  <c r="I51" i="3" s="1"/>
  <c r="F47" i="3"/>
  <c r="G47" i="3" s="1"/>
  <c r="I47" i="3" s="1"/>
  <c r="F43" i="3"/>
  <c r="G43" i="3" s="1"/>
  <c r="I43" i="3" s="1"/>
  <c r="F39" i="3"/>
  <c r="G39" i="3" s="1"/>
  <c r="I39" i="3" s="1"/>
  <c r="F35" i="3"/>
  <c r="G35" i="3" s="1"/>
  <c r="I35" i="3" s="1"/>
  <c r="F31" i="3"/>
  <c r="F27" i="3"/>
  <c r="G27" i="3" s="1"/>
  <c r="I27" i="3" s="1"/>
  <c r="F23" i="3"/>
  <c r="G23" i="3" s="1"/>
  <c r="I23" i="3" s="1"/>
  <c r="F19" i="3"/>
  <c r="G19" i="3" s="1"/>
  <c r="I19" i="3" s="1"/>
  <c r="F15" i="3"/>
  <c r="G15" i="3" s="1"/>
  <c r="I15" i="3" s="1"/>
  <c r="F11" i="3"/>
  <c r="G11" i="3" s="1"/>
  <c r="I11" i="3" s="1"/>
  <c r="F7" i="3"/>
  <c r="G7" i="3" s="1"/>
  <c r="I7" i="3" s="1"/>
  <c r="F3" i="3"/>
  <c r="G3" i="3" s="1"/>
  <c r="I3" i="3" s="1"/>
  <c r="G33" i="4"/>
  <c r="I33" i="4" s="1"/>
  <c r="J33" i="4" s="1"/>
  <c r="G29" i="4"/>
  <c r="I29" i="4" s="1"/>
  <c r="J29" i="4" s="1"/>
  <c r="G25" i="4"/>
  <c r="I25" i="4" s="1"/>
  <c r="J25" i="4" s="1"/>
  <c r="G56" i="4"/>
  <c r="I56" i="4" s="1"/>
  <c r="G8" i="4"/>
  <c r="I8" i="4" s="1"/>
  <c r="I53" i="4"/>
  <c r="I37" i="4"/>
  <c r="I43" i="4"/>
  <c r="L819" i="6"/>
  <c r="K819" i="6"/>
  <c r="J819" i="6"/>
  <c r="G31" i="3" l="1"/>
  <c r="I31" i="3" s="1"/>
  <c r="G40" i="4"/>
  <c r="I40" i="4" s="1"/>
  <c r="G24" i="4"/>
  <c r="I24" i="4" s="1"/>
  <c r="G18" i="4"/>
  <c r="I18" i="4" s="1"/>
  <c r="G50" i="4"/>
  <c r="I50" i="4" s="1"/>
  <c r="G28" i="4"/>
  <c r="I28" i="4" s="1"/>
  <c r="J28" i="4" s="1"/>
  <c r="G32" i="4"/>
  <c r="I32" i="4" s="1"/>
  <c r="J32" i="4" s="1"/>
  <c r="G26" i="3"/>
  <c r="I26" i="3" s="1"/>
  <c r="I29" i="3"/>
  <c r="G29" i="3"/>
  <c r="G2" i="4"/>
  <c r="I2" i="4" s="1"/>
  <c r="G52" i="4"/>
  <c r="I52" i="4" s="1"/>
  <c r="G34" i="4"/>
  <c r="I34" i="4" s="1"/>
  <c r="G44" i="4"/>
  <c r="I44" i="4" s="1"/>
  <c r="G10" i="4"/>
  <c r="I10" i="4" s="1"/>
  <c r="H1877" i="2"/>
  <c r="G1877" i="2"/>
  <c r="G1879" i="2" l="1"/>
  <c r="H1779" i="1"/>
  <c r="G1779" i="1"/>
  <c r="G1781" i="1" l="1"/>
</calcChain>
</file>

<file path=xl/comments1.xml><?xml version="1.0" encoding="utf-8"?>
<comments xmlns="http://schemas.openxmlformats.org/spreadsheetml/2006/main">
  <authors>
    <author>Yazar</author>
  </authors>
  <commentList>
    <comment ref="I113" author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410 mif</t>
        </r>
      </text>
    </comment>
  </commentList>
</comments>
</file>

<file path=xl/connections.xml><?xml version="1.0" encoding="utf-8"?>
<connections xmlns="http://schemas.openxmlformats.org/spreadsheetml/2006/main">
  <connection id="1" name="2015 YILI KESİN MİZAN" type="6" refreshedVersion="4" background="1" saveData="1">
    <textPr codePage="65001" sourceFile="C:\Users\odag\Desktop\vakıflar\2015 YILI KESİN MİZAN.csv" thousands="." delimiter="|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2016 NAKİT AKIŞ TABLOSU DETAY" type="6" refreshedVersion="4" background="1" saveData="1">
    <textPr codePage="65001" sourceFile="C:\Users\odag\Desktop\vakıflar\2016 NAKİT AKIŞ TABLOSU DETAY.csv" thousands="." delimiter="|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2016 NAKİT AKIŞ TABLOSU ÖZET" type="6" refreshedVersion="4" background="1" saveData="1">
    <textPr codePage="65001" sourceFile="C:\Users\odag\Desktop\vakıflar\2016 NAKİT AKIŞ TABLOSU ÖZET.csv" thousands="." delimiter="|">
      <textFields count="8">
        <textField/>
        <textField/>
        <textField/>
        <textField/>
        <textField/>
        <textField/>
        <textField/>
        <textField/>
      </textFields>
    </textPr>
  </connection>
  <connection id="4" name="2016 YILI GEÇİCİ MİZAN" type="6" refreshedVersion="4" background="1" saveData="1">
    <textPr codePage="65001" sourceFile="C:\Users\odag\Desktop\vakıflar\2016 YILI GEÇİCİ MİZAN.csv" thousands="." delimiter="|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<sst xmlns="http://schemas.openxmlformats.org/spreadsheetml/2006/main" count="6671" uniqueCount="1006">
  <si>
    <t>Vadeli</t>
  </si>
  <si>
    <t>Vadesiz</t>
  </si>
  <si>
    <t>Hatay Bölge Müd Banka Hesabı</t>
  </si>
  <si>
    <t>Verilen Çekler Hesabı</t>
  </si>
  <si>
    <t>Verilen Gönderme Emirleri Hesabı</t>
  </si>
  <si>
    <t>Özel Hesaplara İlişkin Gönderme Emirleri Hesabı</t>
  </si>
  <si>
    <t>AB Hibeleri</t>
  </si>
  <si>
    <t>ABD Doları</t>
  </si>
  <si>
    <t>Banka Hesapları Arası Aktarma</t>
  </si>
  <si>
    <t>Diğer Çeşitli Hazır Değerler</t>
  </si>
  <si>
    <t>Ulusal Para Cinsinden Alacaklar</t>
  </si>
  <si>
    <t>Lojman Kira Gelirlerinden Alacaklar</t>
  </si>
  <si>
    <t>Ecrimisil Gelirlerinden Alacaklar</t>
  </si>
  <si>
    <t>Diğer Taşınmaz Kira Gelirlerinden Alacaklar</t>
  </si>
  <si>
    <t>Diğer Faizlerden Alacaklar</t>
  </si>
  <si>
    <t>Yukarıda Tanımlanmayan Diğer Çeşitli Gelirlerden Alacaklar</t>
  </si>
  <si>
    <t>Mazbut Vakıf Taviz Bedelleri</t>
  </si>
  <si>
    <t>VERİLEN DEPOZİTO VE TEMİNATLAR HESABI</t>
  </si>
  <si>
    <t>Verilen Depozitolar</t>
  </si>
  <si>
    <t>Verilen Teminatlar</t>
  </si>
  <si>
    <t>Alacağın Aslı</t>
  </si>
  <si>
    <t>Alacağın  Faizi</t>
  </si>
  <si>
    <t>Alacağın Faizi</t>
  </si>
  <si>
    <t>Yazı Araçları</t>
  </si>
  <si>
    <t>Yazım, Çizim ve Ölçüm Araç ve Malzemeleri</t>
  </si>
  <si>
    <t>Kağıt Ürünler</t>
  </si>
  <si>
    <t>Yazıcı, Faksimile Cihazı ve Fotokopi Malzemeleri</t>
  </si>
  <si>
    <t>Kağıt Tutturucular, Tutkallar ve Bantlar</t>
  </si>
  <si>
    <t>Yazı Düzelticiler</t>
  </si>
  <si>
    <t>Küçük Kırtasiye Gereç ve Malzemeleri</t>
  </si>
  <si>
    <t>Bilişim Malzemeleri</t>
  </si>
  <si>
    <t>Tek Kullanımlık Mutfak Eşyaları</t>
  </si>
  <si>
    <t>İçecek Servis Takımları</t>
  </si>
  <si>
    <t>Mutfak Araç ve Gereçleri</t>
  </si>
  <si>
    <t>Biyokimyasallar ve Gaz Maddeleri İçeren Kimyasallar</t>
  </si>
  <si>
    <t>Medikal Malzemeler</t>
  </si>
  <si>
    <t>Laboratuar Malzemeleri</t>
  </si>
  <si>
    <t>Katı Yakıtlar</t>
  </si>
  <si>
    <t>Sıvı Yakıtlar</t>
  </si>
  <si>
    <t>Gaz Yakıtlar</t>
  </si>
  <si>
    <t>Yağlar ve Katkı Yağlar</t>
  </si>
  <si>
    <t>Kimyevi Maddeler</t>
  </si>
  <si>
    <t>Temizlik Malzemeleri</t>
  </si>
  <si>
    <t>Temizlik Araç ve Gereçleri</t>
  </si>
  <si>
    <t>Temizleme ve Dezenfeksiyon Solisyonları</t>
  </si>
  <si>
    <t>Giyecekler</t>
  </si>
  <si>
    <t>Mefruşat Ürünleri</t>
  </si>
  <si>
    <t>Bakliyat</t>
  </si>
  <si>
    <t>Yemeklik Yağlar</t>
  </si>
  <si>
    <t>Sebze, Meyve, Yemiş ve Çekirdekler</t>
  </si>
  <si>
    <t>Un ve Unlu Gıdalar</t>
  </si>
  <si>
    <t>Baharat ve Çeşniler ile Çikolata ve Tatlandırıcılar</t>
  </si>
  <si>
    <t>Günlük Tüketilmesi Gereken Ürünler</t>
  </si>
  <si>
    <t>Etler ve Et Ürünleri</t>
  </si>
  <si>
    <t>Alkolsüz İçecekler</t>
  </si>
  <si>
    <t>Haşerelere Karşı Mücadele Ürünleri</t>
  </si>
  <si>
    <t>Çiçekler</t>
  </si>
  <si>
    <t>Küçük El Aletleri ve Gereçleri</t>
  </si>
  <si>
    <t>Tutturucular</t>
  </si>
  <si>
    <t>Kaplayıcılar</t>
  </si>
  <si>
    <t>Elektrik-Elektronik ve Aydınlatma Malzemeleri</t>
  </si>
  <si>
    <t>Ağaç Ürünleri</t>
  </si>
  <si>
    <t>Metal Ürünler</t>
  </si>
  <si>
    <t>Cam Ürünler</t>
  </si>
  <si>
    <t>Makineler ve Aletler Grubu Yedek Parçaları</t>
  </si>
  <si>
    <t>Cihazlar ve Aletler Grubu Yedek Parçaları</t>
  </si>
  <si>
    <t>Taşıtlar Grubu Yedek Parçaları</t>
  </si>
  <si>
    <t>Büro Makineleri Grubu Yedek Parçaları</t>
  </si>
  <si>
    <t>Su ve Sıhhi Tesisatı Yedek Parçaları</t>
  </si>
  <si>
    <t>Diğer Yedek Parçalar</t>
  </si>
  <si>
    <t>Otomobil Lastikleri</t>
  </si>
  <si>
    <t>Minibüs, Kamyonet Lastikleri</t>
  </si>
  <si>
    <t>Basılı Yayınlar</t>
  </si>
  <si>
    <t>Pompalar</t>
  </si>
  <si>
    <t>Hediye Amaçlı Alınan Taşınırlar</t>
  </si>
  <si>
    <t>Ödül Amaçlı Alınan Taşınırlar</t>
  </si>
  <si>
    <t>Güvenlik, Korunma ve Gösteri Amaçlı Tüketim Malzemeleri</t>
  </si>
  <si>
    <t>Eğitim ve Öğretim Amaçlı Kullanılan Madde ve Malzemeler</t>
  </si>
  <si>
    <t>Sahne Dekor, Kostüm ve Aksesuarları</t>
  </si>
  <si>
    <t>Tüketime Yönelik Mal ve Malzeme Alımları Avansı</t>
  </si>
  <si>
    <t>Görev Giderleri Avansı</t>
  </si>
  <si>
    <t>Hizmet Alımları Avansı</t>
  </si>
  <si>
    <t>Temsil ve Tanıtma Giderleri Avansı</t>
  </si>
  <si>
    <t>Mamul Mal Alım, Bakım ve Onarım Giderleri Avansı</t>
  </si>
  <si>
    <t>Mamul Mal Alımları Avansı</t>
  </si>
  <si>
    <t>Tüketime Yönelik Mal ve Malzeme Alımları Kredisi</t>
  </si>
  <si>
    <t>Görev Giderleri Kredisi</t>
  </si>
  <si>
    <t>Hizmet Alımları Kredisi</t>
  </si>
  <si>
    <t>Temsil ve Tanıtma Giderleri Kredisi</t>
  </si>
  <si>
    <t>Mamul Mal Alım, Bakım ve Onarım Giderleri Kredisi</t>
  </si>
  <si>
    <t>Gayrimenkul Mal Bakım ve Onarım Giderleri Kredisi</t>
  </si>
  <si>
    <t>Mamul Mal Alımları Kredisi</t>
  </si>
  <si>
    <t>Yurtiçi Geçici Görev Yolluğu Avansı</t>
  </si>
  <si>
    <t>Yurtdışı Geçici Görev Yolluğu Avansı</t>
  </si>
  <si>
    <t>Yurtiçi Sürekli Görev Yolluğu Avansı</t>
  </si>
  <si>
    <t>Denetmen Yolluğu Avansı</t>
  </si>
  <si>
    <t>İşçi Ücret Avansı</t>
  </si>
  <si>
    <t>Emanetlerden Avans ve Krediler</t>
  </si>
  <si>
    <t>Maaş Avansları</t>
  </si>
  <si>
    <t>Ücret Avansları</t>
  </si>
  <si>
    <t>Diğer Bütçe Dışı Avanslar</t>
  </si>
  <si>
    <t>Kuveyt Türk Evkaf Finans Kurumu A.Ş</t>
  </si>
  <si>
    <t>T.Vakıflar Bankası T.A.O</t>
  </si>
  <si>
    <t>Vakıf Katılım Bankası A.Ş.</t>
  </si>
  <si>
    <t>Vakıf İnşaat Restorasyon ve Tic.A.Ş</t>
  </si>
  <si>
    <t>Aydın Tekstil (iplik dokuma) ve Nebati Yağlar Sanayii İşletm</t>
  </si>
  <si>
    <t>Taksim Otelcilik</t>
  </si>
  <si>
    <t>Tarla</t>
  </si>
  <si>
    <t xml:space="preserve">Arsalar </t>
  </si>
  <si>
    <t>Hizmet Binaları</t>
  </si>
  <si>
    <t>Diğer</t>
  </si>
  <si>
    <t>Müzeler,Sanat Galerileri</t>
  </si>
  <si>
    <t>İbadet Yerleri</t>
  </si>
  <si>
    <t>Turizm Kompleksi</t>
  </si>
  <si>
    <t>Diğer Binalar</t>
  </si>
  <si>
    <t>Alışveriş ve İş Merkezleri</t>
  </si>
  <si>
    <t>Dükkan ve İşyeri</t>
  </si>
  <si>
    <t>Medreseler ve Külliyeler</t>
  </si>
  <si>
    <t>Yurt ve Pansiyonlar</t>
  </si>
  <si>
    <t>Tarım ve Ormancılık Makineleri ve Aletleri</t>
  </si>
  <si>
    <t>İnşaat Makineleri ve Aletleri</t>
  </si>
  <si>
    <t>Atölye Makineleri ve Aletleri</t>
  </si>
  <si>
    <t>İş Makineleri ve Aletleri</t>
  </si>
  <si>
    <t>Güç Elektroniği ve Basınçlı Makineler ile Aletleri</t>
  </si>
  <si>
    <t>Posta Makineleri</t>
  </si>
  <si>
    <t>Paketleme Makineleri</t>
  </si>
  <si>
    <t>Etiketleme ve Numaralandırma Makineleri</t>
  </si>
  <si>
    <t>Ayırma, Sınıflandırma Makineleri</t>
  </si>
  <si>
    <t>Matbaacılıkta Kullanılan Makine ve Aletler</t>
  </si>
  <si>
    <t>Yıkama, Temizleme ve Ütüleme Cihaz ve Araçları</t>
  </si>
  <si>
    <t>Beslenme, Gıda ve Mutfak Cihaz ve Aletleri</t>
  </si>
  <si>
    <t>Ölçüm, Tartı, Çizim Cihazları ve Aletleri</t>
  </si>
  <si>
    <t>Tıbbi ve Biyolojik Amaçlı Kullanılan Cihazlar ve Aletler</t>
  </si>
  <si>
    <t>Araştırma ve Üretim Amaçlı Cihazları ve Aletleri</t>
  </si>
  <si>
    <t>Müzik Aletleri ve Aksesuarları</t>
  </si>
  <si>
    <t>Otomobiller</t>
  </si>
  <si>
    <t>Yolcu Taşıma Araçları</t>
  </si>
  <si>
    <t>Yük Taşıma Araçları</t>
  </si>
  <si>
    <t>Özel Amaçlı Taşıtlar</t>
  </si>
  <si>
    <t>Döşeme Demirbaşları</t>
  </si>
  <si>
    <t>Temsil ve Tören Demirbaşları</t>
  </si>
  <si>
    <t>Koruyucu Giysi ve Malzemeler</t>
  </si>
  <si>
    <t>Seyahat, Muhafaza ve Taşıma Amaçlı Demirbaş Niteliğindeki Ta</t>
  </si>
  <si>
    <t>Hastanede Kullanılan Demirbaş Niteliğindeki Taşınırlar</t>
  </si>
  <si>
    <t>Bilgisayarlar ve Sunucular</t>
  </si>
  <si>
    <t xml:space="preserve">Bilgisayar Çevre Birimleri </t>
  </si>
  <si>
    <t>Teksir ve Çoğaltma Makineleri</t>
  </si>
  <si>
    <t>Haberleşme Cihazları</t>
  </si>
  <si>
    <t>Ses, Görüntü ve Sunum Cihazları</t>
  </si>
  <si>
    <t>Aydınlatma Cihazları</t>
  </si>
  <si>
    <t>Diğer Büro Makineleri ve Aletleri</t>
  </si>
  <si>
    <t>Büro Mobilyaları</t>
  </si>
  <si>
    <t>Misafirhane, Konaklama ve Barınma Amaçlı Mobilyalar</t>
  </si>
  <si>
    <t>Kafeterya ve Yemekhane Mobilyaları</t>
  </si>
  <si>
    <t>Bebek ve Çocuk Mobilyası ve Aksesuarları</t>
  </si>
  <si>
    <t>Seminer ve Sunum Amaçlı Ürünler</t>
  </si>
  <si>
    <t>Yemek Hazırlama Ekipmanları</t>
  </si>
  <si>
    <t>Etnografik Eserler</t>
  </si>
  <si>
    <t>Geleneksel Türk Süslemeleri</t>
  </si>
  <si>
    <t>Güzel Sanat Eserleri</t>
  </si>
  <si>
    <t>Kitap, Belge, El Yazmaları ve Nadir Eserler</t>
  </si>
  <si>
    <t>Mühür ve Mühür Baskıları</t>
  </si>
  <si>
    <t>Arşiv Vesikaları</t>
  </si>
  <si>
    <t>Kütüphane Mobilyaları</t>
  </si>
  <si>
    <t>Görsel ve İşitsel Kaynaklar</t>
  </si>
  <si>
    <t>Bilgi Saklama Üniteleri</t>
  </si>
  <si>
    <t>Eğitim Mobilyaları ve Donanımları</t>
  </si>
  <si>
    <t>Öğrenmeyi Kolaylaştırıcı Ekipmanlar</t>
  </si>
  <si>
    <t>Derslik Süslemeleri</t>
  </si>
  <si>
    <t>Doğa Sporlarında Kullanılan Demirbaşlar</t>
  </si>
  <si>
    <t>Salon Sporlarında Kullanılan Demirbaşlar</t>
  </si>
  <si>
    <t>Saha Sporlarında Kullanılan Demirbaşlar</t>
  </si>
  <si>
    <t>Diğer Spor Amaçlı Kullanılan Demirbaşlar</t>
  </si>
  <si>
    <t>Güvenlik ve Korunma Amaçlı Araçlar</t>
  </si>
  <si>
    <t>Kontrol ve Güvenlik Sistemleri</t>
  </si>
  <si>
    <t>Yangın Söndürme ve Tedbir Cihaz ve Araçları</t>
  </si>
  <si>
    <t>Vitrinde Sergilenen Süs Eşyaları</t>
  </si>
  <si>
    <t>Duvarda Sergilenen Süs Eşyaları</t>
  </si>
  <si>
    <t>Masa ve Sehpalarda Sergilenen Süs Eşyaları</t>
  </si>
  <si>
    <t>Yemek, Servis ve Çatal-Bıçak Takımları</t>
  </si>
  <si>
    <t>Büro Malzemeleri</t>
  </si>
  <si>
    <t>Seyyar Kulübe, Kabin, Büfe ve Kafesler</t>
  </si>
  <si>
    <t>Sergileme ve Tanıtım Amaçlı Taşınırlar</t>
  </si>
  <si>
    <t>Boru Hatları</t>
  </si>
  <si>
    <t>Seyahat, Muhafaza ve Taşıma Amaçlı Demirbaş Nit Taşınırlar</t>
  </si>
  <si>
    <t xml:space="preserve">Bilgisayar Çevre Birimleri  </t>
  </si>
  <si>
    <t xml:space="preserve">Diğer Büro Makineleri ve Aletleri </t>
  </si>
  <si>
    <t>Bilgisayar Yazılımları</t>
  </si>
  <si>
    <t>Haritalar</t>
  </si>
  <si>
    <t>Plan Projeler</t>
  </si>
  <si>
    <t>Lisanslar</t>
  </si>
  <si>
    <t>Plan ve  Projeler</t>
  </si>
  <si>
    <t>Tüketim Malzemeleri</t>
  </si>
  <si>
    <t>Diğer Stoklar</t>
  </si>
  <si>
    <t>Makine ve Cihazlar</t>
  </si>
  <si>
    <t>Taşıtlar</t>
  </si>
  <si>
    <t>Demirbaşlar</t>
  </si>
  <si>
    <t>Cari Yıla (N) Ait Borçlar</t>
  </si>
  <si>
    <t>N-1 Yılına Ait Borçlar</t>
  </si>
  <si>
    <t>N-2 Yılına Ait Borçlar</t>
  </si>
  <si>
    <t>N-3 Yılına Ait Borçlar</t>
  </si>
  <si>
    <t>N-4 Yılına Ait Borçlar</t>
  </si>
  <si>
    <t>N-5 Yılına Ait Borçlar</t>
  </si>
  <si>
    <t>Alacağın Temliki</t>
  </si>
  <si>
    <t>Geçici teminatlar</t>
  </si>
  <si>
    <t>Kesin Teminatlar</t>
  </si>
  <si>
    <t>Ek Kesin Teminatlar</t>
  </si>
  <si>
    <t>Alınan Diğer Depozito ve Teminatlar</t>
  </si>
  <si>
    <t>Vekalet Ücreti</t>
  </si>
  <si>
    <t>Limit Dışı Vekalet Ücreti</t>
  </si>
  <si>
    <t>Hukuk Müşavirliği</t>
  </si>
  <si>
    <t>Vergi Borcu</t>
  </si>
  <si>
    <t>Resmi Daire ve Kurumlara Ait Diğer Emanetler</t>
  </si>
  <si>
    <t>Avukatlık Ücretleri</t>
  </si>
  <si>
    <t>Memur Yollukları</t>
  </si>
  <si>
    <t>Geçici Kabul Noksanlıkları</t>
  </si>
  <si>
    <t>Normal İcra Kesintisi</t>
  </si>
  <si>
    <t>Nafaka Kesintisi</t>
  </si>
  <si>
    <t>Taahhütlü İcra Kesintisi</t>
  </si>
  <si>
    <t>Niteliği Belli Olmayan Paralar</t>
  </si>
  <si>
    <t>Eczanelere Yapılacak %20 Katkı Payı Tahsilatı</t>
  </si>
  <si>
    <t>Dağıtılacak Paralar</t>
  </si>
  <si>
    <t>Özel Tahakkulara Ait Emanetler</t>
  </si>
  <si>
    <t>Başka Muhasebe Birimleri Adına Yapılan Kesintiler</t>
  </si>
  <si>
    <t>Tez-Kop İş Sendikası</t>
  </si>
  <si>
    <t>Yol-İş Sendikası</t>
  </si>
  <si>
    <t>Diğer İşçi Sendikaları</t>
  </si>
  <si>
    <t>Türk Diyanet Vakıf-Sen</t>
  </si>
  <si>
    <t>Diyanet ve Vakıf Emekçileri Sendikası (Dives Sendikası)</t>
  </si>
  <si>
    <t>Diyanet Sen</t>
  </si>
  <si>
    <t>Türkiye Diyanet ve Vakıf Hizmetleri Kolu Kamu Gör. Sen.</t>
  </si>
  <si>
    <t>Özerk Diyanet Vakıf Çalışanları Bir. Sendikası (DİN-BİR-SEN)</t>
  </si>
  <si>
    <t>Bitlis Vakıflar Bölge Müdürlüğüne Bağlı İntifalı Vakıflar</t>
  </si>
  <si>
    <t>Emanetler</t>
  </si>
  <si>
    <t>Gelirler ve Giderler</t>
  </si>
  <si>
    <t>İhtiyat Akçesi</t>
  </si>
  <si>
    <t>Şartlı Bağış ve Yardımlardan Devreden Emanetler</t>
  </si>
  <si>
    <t>Dağıtılacak Vekalet Ücretleri</t>
  </si>
  <si>
    <t>Dağıtılacak Vekalet Ücretleri-55</t>
  </si>
  <si>
    <t>Dağıtılacak Vekalet Ücretleri-40</t>
  </si>
  <si>
    <t>Dağıtılacak Vekalet Ücretleri-05</t>
  </si>
  <si>
    <t>Limit Fazlası</t>
  </si>
  <si>
    <t>Fatih Sultan Mehmet Han Vakfı</t>
  </si>
  <si>
    <t>Bezmialem Valide Sultan Vakfı</t>
  </si>
  <si>
    <t>Mazbut Vakıflara ait Taşınmaz Satış Gelir ve Giderleri</t>
  </si>
  <si>
    <t>Mazbut Vakıf Taviz Bedeli Gelir ve Giderleri</t>
  </si>
  <si>
    <t>Vakıf Fazlası</t>
  </si>
  <si>
    <t>Mazbut Vakıf Taviz Gelir ve Giderleri</t>
  </si>
  <si>
    <t xml:space="preserve">Mazbut Vakıflara ait Taşınmaz Satış Gelirleri ve Giderleri </t>
  </si>
  <si>
    <t>4207 Sayılı Kanun Uyarınca Tahsil Edilen İdari Para Cezaları</t>
  </si>
  <si>
    <t>Genel Bütçeye Aktarılacak İdari Para Cezaları</t>
  </si>
  <si>
    <t>Diğer Emanetler</t>
  </si>
  <si>
    <t>Asgari Ücretlilerden Yapılan Tevkifatlar</t>
  </si>
  <si>
    <t>Diğer Ücretler ile Ücret sayılan Ödemelerden Yap.Tevkifat</t>
  </si>
  <si>
    <t>GVK 18. Md. Kapsamına Giren Serbest Meslek İşleri Dolayısıyl</t>
  </si>
  <si>
    <t>Diğer Serbest Meslek İşleri Dolayısıyla Yapılan Ödemelerden</t>
  </si>
  <si>
    <t>Gelir Vergisi Kanununun 94/3 Md. Göre Yapılan Tevkifatlar</t>
  </si>
  <si>
    <t>Gelir Vergisi Kanununun 94/4 Md. Göre Yapılan Tevkifatlar</t>
  </si>
  <si>
    <t>Gelir Vergisi Kanununun 94/5 Md. Göre Yapılan Tevkifatlar</t>
  </si>
  <si>
    <t>Gelir Vergisi Kanununun 94/12 Md. Göre Yapılan Tevkifatlar</t>
  </si>
  <si>
    <t>Gelir Vergisi Kanununun 94. md. Göre Yapılan Diğer Tevkifatl</t>
  </si>
  <si>
    <t>Ücret ve Ücret Sayılan Ödemelere Ait Damga Vergisi</t>
  </si>
  <si>
    <t>Sözleşmeye Ait Damga Vergisi</t>
  </si>
  <si>
    <t>İhale Kararlarına Ait Damga Vergisi</t>
  </si>
  <si>
    <t>Harcırahlardan Kesilen Damga Vergisi</t>
  </si>
  <si>
    <t>Diğer Ödemelere Ait Damga Vergisi</t>
  </si>
  <si>
    <t>Ödenecek Katma Değer Vergisi %18</t>
  </si>
  <si>
    <t>Katma Değer Vergisi Tevkifatı (1/2)</t>
  </si>
  <si>
    <t>Katma Değer Vergisi Tevkifatı (1/6)</t>
  </si>
  <si>
    <t>Katma Değer Vergisi Tevkifatı (4/5)</t>
  </si>
  <si>
    <t>Katma Değer Vergisi Tevkifatı (9/10)</t>
  </si>
  <si>
    <t>Katma Değer Vergisi Tevkifatı (2/10)</t>
  </si>
  <si>
    <t>Katma Değer Vergisi Tevkifatı (5/10)</t>
  </si>
  <si>
    <t>Katma Değer Vergisi Tevkifatı (7/10)</t>
  </si>
  <si>
    <t>Katma Değer Vergisi Tevkifatı (Tam Tevkifat)</t>
  </si>
  <si>
    <t>Diğer Katma Değer Vergisi Kesintileri</t>
  </si>
  <si>
    <t>% 16 Aylık Aidat Kesintisi</t>
  </si>
  <si>
    <t>% 25 Giriş Aidatı Kesintisi</t>
  </si>
  <si>
    <t>% 100 Artış Kesenekleri</t>
  </si>
  <si>
    <t>% 20 Aylık Aidatı Devlet Katkısı</t>
  </si>
  <si>
    <t>% 25 Giriş Aidatı Devlet Katkısı</t>
  </si>
  <si>
    <t>% 100 Artış Kesenekleri Devlet Katkısı</t>
  </si>
  <si>
    <t>% 12 Genel Sağlık Sigortası Primi</t>
  </si>
  <si>
    <t>Malüllük,Yaşlılık ve Emeklilik Primi (iştirakçi-İşçi)</t>
  </si>
  <si>
    <t>Genel Sağlık Sigortası Primi ( iştirakçi-işçi)</t>
  </si>
  <si>
    <t>Malüllük,Yaşlılık ve Emeklilik Primi (işveren-işçi)</t>
  </si>
  <si>
    <t>Genel Sağlık Sigortası Primi ( işveren-işçi)</t>
  </si>
  <si>
    <t>Malüllük,Yaşlılık ve Emeklilik Primi (iştirakçi-memur)</t>
  </si>
  <si>
    <t>Genel Sağlık Sigortası Primi (iştirakçi-memur)</t>
  </si>
  <si>
    <t>Malüllük,Yaşlılık ve Emeklilik Primi (işveren-memur)</t>
  </si>
  <si>
    <t>Genel Sağlık Sigortası Primi (işveren-memur)</t>
  </si>
  <si>
    <t>Geçmiş Yıllar Primleri</t>
  </si>
  <si>
    <t>Hizmet Borçlanması Keseneği</t>
  </si>
  <si>
    <t>İştirakçilerden Tahsil Edilen Cezalar</t>
  </si>
  <si>
    <t>Müteahhitlere Hakedişlerinden Yap Sigorta Primi ve Gec Cez</t>
  </si>
  <si>
    <t>Ödenmemiş Sigorta Prim Kesintisi</t>
  </si>
  <si>
    <t>Sosyal Güvenlik Destekleme Primi</t>
  </si>
  <si>
    <t>Diğerleri</t>
  </si>
  <si>
    <t>İşsizlik Sigortası Primi-İşçi</t>
  </si>
  <si>
    <t>İşsizlik Sigortası Primi-İşveren</t>
  </si>
  <si>
    <t>Sosyal Güvenlik Kurumları</t>
  </si>
  <si>
    <t>Kefalet Aidatı Giriş Keseneği</t>
  </si>
  <si>
    <t>Kefalet Aidatı Aylık Keseneği</t>
  </si>
  <si>
    <t>Zimmettarlardan Kefalet Sandığı Kanununa Göre Tahsil Edilen</t>
  </si>
  <si>
    <t>Diğer Taşınmaz Kira Gelirleri</t>
  </si>
  <si>
    <t>Stok Sayım Fazlalığı</t>
  </si>
  <si>
    <t>Diğer Sayım Fazlalığı</t>
  </si>
  <si>
    <t>İslam Kalkınma Bankasına</t>
  </si>
  <si>
    <t>Ecrimisil Gelirleri</t>
  </si>
  <si>
    <t>İlk Yıl Denge Kaydı</t>
  </si>
  <si>
    <t>Diğer Denge Kayıtları</t>
  </si>
  <si>
    <t>Mali Kuruluşlara Yatırılan Sermayeler</t>
  </si>
  <si>
    <t>Mal ve Hizmet Üreten Kuruluşlara Yatırılan Sermayeler</t>
  </si>
  <si>
    <t>Arazi ve Arsalar</t>
  </si>
  <si>
    <t>Binalar</t>
  </si>
  <si>
    <t>Tesis, Makine ve Cihazlar</t>
  </si>
  <si>
    <t>Diğer Maddi Duran Varlıklar</t>
  </si>
  <si>
    <t>Yapılmakta Olan Yatırımlar</t>
  </si>
  <si>
    <t>Birikmiş Amortismanlardan Envanteri Yapılanlar</t>
  </si>
  <si>
    <t>Stoklardan Envanteri Yapılanlar</t>
  </si>
  <si>
    <t>Değer Hareketleri Sonuç Hesabından Aktarılanlar</t>
  </si>
  <si>
    <t>Geçmiş Dönem Faaliyet Sonuçlarından Aktarılanlar</t>
  </si>
  <si>
    <t>NAKİT HAREKETLERİ HESABI</t>
  </si>
  <si>
    <t>İşlemi Başlatan Muhasebe Birimi</t>
  </si>
  <si>
    <t>Adına İşlem Yapılan Muhasebe Birimi</t>
  </si>
  <si>
    <t>Cari Yıl (N) Nakit Hareketleri Yıl Sonu Bakiyesi</t>
  </si>
  <si>
    <t>N-1 Yılından Devredenler</t>
  </si>
  <si>
    <t>N-2 Yılından Devredenler</t>
  </si>
  <si>
    <t>N-3 Yılından Devredenler</t>
  </si>
  <si>
    <t>N-4 Yılından Devredenler</t>
  </si>
  <si>
    <t>N-5 Yılından Devredenler</t>
  </si>
  <si>
    <t>Cari Yıl (N) Muhasebe Birimleri Arası işlemler Yıl Sonu Baki</t>
  </si>
  <si>
    <t>N-1 Yılına Ait Olumlu Faaliyet Sonuçları</t>
  </si>
  <si>
    <t>N-2 Yılına Ait Olumlu Faaliyet Sonuçları</t>
  </si>
  <si>
    <t>N-3 Yılına Ait Olumlu Faaliyet Sonuçları</t>
  </si>
  <si>
    <t>N-4 Yılına Ait Olumlu Faaliyet Sonuçları</t>
  </si>
  <si>
    <t>N-5 Yılına Ait Olumlu Faaliyet Sonuçları</t>
  </si>
  <si>
    <t>N-1 Yılına Ait Olumsuz Faaliyet Sonuçları</t>
  </si>
  <si>
    <t>N-2 Yılına Ait Olumsuz Faaliyet Sonuçları</t>
  </si>
  <si>
    <t>N-3 Yılına Ait Olumsuz Faaliyet Sonuçları</t>
  </si>
  <si>
    <t>N-4 Yılına Ait Olumsuz Faaliyet Sonuçları</t>
  </si>
  <si>
    <t>N-5 Yılına Ait Olumsuz Faaliyet Sonuçları</t>
  </si>
  <si>
    <t>DÖNEM OLUMLU FAALİYET SONUCU HESABI</t>
  </si>
  <si>
    <t>DÖNEM OLUMSUZ FAALİYET SONUCU HESABI ( - )</t>
  </si>
  <si>
    <t>Şartname, Basılı Evrak, Form Satış Gelirleri</t>
  </si>
  <si>
    <t>Teftiş  ve denetleme ücret ve payları</t>
  </si>
  <si>
    <t>Vakıf Yönetim ve Temsil Gelirleri</t>
  </si>
  <si>
    <t>İştirak Gelirleri</t>
  </si>
  <si>
    <t>Lojman Kira Gelirleri</t>
  </si>
  <si>
    <t>İrtifak Hakkı Gelirleri</t>
  </si>
  <si>
    <t>Kişilerden Alınan Bağış ve Yardımlar</t>
  </si>
  <si>
    <t>Kurumlardan Alınan Şartlı Bağış ve Yardımlar</t>
  </si>
  <si>
    <t>Kişilerden Alınan Şartlı Bağış ve Yardımlar</t>
  </si>
  <si>
    <t>Kurumlardan Alınan Bağış ve Yardımlar</t>
  </si>
  <si>
    <t>Kişilerden Alacaklar Faizi</t>
  </si>
  <si>
    <t>Diğer Faizler</t>
  </si>
  <si>
    <t>İrat Kaydedilecek Nakdi Teminatlar</t>
  </si>
  <si>
    <t>Kişilerden Alacaklar</t>
  </si>
  <si>
    <t>Yukarıda Tanımlanmayan Diğer Çeşitli Gelirler</t>
  </si>
  <si>
    <t>Mazbut Vakıflara Ait Taşınmaz Satış Gelirleri</t>
  </si>
  <si>
    <t>Döviz Mevcudunun Değerlenmesinde Lehte Oluşan Kur Farkları</t>
  </si>
  <si>
    <t>Diğer Değer ve Miktar Değişimleri Gelirleri</t>
  </si>
  <si>
    <t>Bedelsiz Olarak Alınan Demirbaşlar</t>
  </si>
  <si>
    <t>Bedelsiz Olarak Alınan Tesis Makine Ve Cihazlar</t>
  </si>
  <si>
    <t>Temel Maaşlar</t>
  </si>
  <si>
    <t>Zamlar ve Tazminatlar</t>
  </si>
  <si>
    <t>Ödenekler</t>
  </si>
  <si>
    <t>Sosyal Haklar</t>
  </si>
  <si>
    <t>Ek Çalışma Karşılıkları</t>
  </si>
  <si>
    <t>Ödül ve İkramiyeler</t>
  </si>
  <si>
    <t>Diğer Personel Giderleri</t>
  </si>
  <si>
    <t>657 S.K. 4/B Sözleşmeli Personel Ücretleri</t>
  </si>
  <si>
    <t>Kadro Karşılığı Sözleşmeli Personel Ücretleri</t>
  </si>
  <si>
    <t>657 S.K. 4/B Sözleşmeli Personel Zam ve Tazminatları</t>
  </si>
  <si>
    <t>Kadro Karşılığı Sözleşmeli Personel Zam ve Tazminatları</t>
  </si>
  <si>
    <t>Kadro Karşılığı Sözleşmeli Personel Ödenekleri</t>
  </si>
  <si>
    <t>Kadro Karşılığı Sözleşmeli Personel Sosyal Hakları</t>
  </si>
  <si>
    <t>Kadro Karşılığı Sözleşmeli Personelin Ödül ve İkramiyeleri</t>
  </si>
  <si>
    <t>Sürekli İşçilerin Ücretleri</t>
  </si>
  <si>
    <t>Sürekli İşçilerin İhbar ve Kıdem Tazminatı</t>
  </si>
  <si>
    <t>Sürekli İşçilerin Sosyal Hakları</t>
  </si>
  <si>
    <t>Sürekli İşçilerin Fazla Mesaileri</t>
  </si>
  <si>
    <t>Sürekli İşçilerin Ödül ve İkramiyeleri</t>
  </si>
  <si>
    <t>Yurtdışı Öğrenimde Ödenen Aylıklar</t>
  </si>
  <si>
    <t>Sosyal Güvenlik Primi Ödemeleri</t>
  </si>
  <si>
    <t>Sağlık Primi Ödemeleri</t>
  </si>
  <si>
    <t>İşsizlik Sigortası Fonuna</t>
  </si>
  <si>
    <t>Kırtasiye Alımları</t>
  </si>
  <si>
    <t>Büro Malzemesi Alımları</t>
  </si>
  <si>
    <t>Periyodik Yayın Alımları</t>
  </si>
  <si>
    <t>Diğer Yayın Alımları</t>
  </si>
  <si>
    <t>Baskı ve Cilt Giderleri</t>
  </si>
  <si>
    <t>Diğer Kırtasiye ve Büro Malzemesi Alımları</t>
  </si>
  <si>
    <t>Su Alımları</t>
  </si>
  <si>
    <t>Temizlik Malzemesi Alımları</t>
  </si>
  <si>
    <t>Yakacak Alımları</t>
  </si>
  <si>
    <t>Akaryakıt ve Yağ Alımları</t>
  </si>
  <si>
    <t>Elektrik Alımları</t>
  </si>
  <si>
    <t>Yiyecek Alımları (Bedelen İaşe Dahil)</t>
  </si>
  <si>
    <t>İçecek Alımları</t>
  </si>
  <si>
    <t>Giyecek Alımları (Kişisel kuşam ve donanım dahil)</t>
  </si>
  <si>
    <t>Laboratuvar Malzemesi ile Kimyevi ve Temrinlik Malzeme Alıml</t>
  </si>
  <si>
    <t>Tıbbi Malzeme ve İlaç Alımları</t>
  </si>
  <si>
    <t>Diğer Özel Malzeme Alımları</t>
  </si>
  <si>
    <t>Mühimmat Alımları</t>
  </si>
  <si>
    <t>Güvenlik ve Savunmaya Yönelik Makine-Teçhizat Alımları</t>
  </si>
  <si>
    <t>Bahçe Malzemesi Alımları ile Yapım ve Bakım Giderleri</t>
  </si>
  <si>
    <t>Diğer Tüketim Mal ve Malzemesi Alımları</t>
  </si>
  <si>
    <t>Yurtiçi Geçici Görev Yollukları</t>
  </si>
  <si>
    <t>Yurtiçi Tedavi Yollukları</t>
  </si>
  <si>
    <t>Yurtiçi Sürekli Görev Yollukları</t>
  </si>
  <si>
    <t>Yurtdışı Geçici Görev Yollukları</t>
  </si>
  <si>
    <t>Arazi Tazminatları</t>
  </si>
  <si>
    <t>Mahkeme Harç ve Giderleri</t>
  </si>
  <si>
    <t>Diğer Yasal Giderler</t>
  </si>
  <si>
    <t>Vergi Ödemeleri ve Benzeri Giderler</t>
  </si>
  <si>
    <t>işletme Ruhsatı Ödemeleri ve Benzeri Giderler</t>
  </si>
  <si>
    <t>Diğer Vergi, Resim ve Harçlar ve Benzeri Giderler</t>
  </si>
  <si>
    <t>Etüt-Proje Bilirkişi Ekspertiz Giderleri</t>
  </si>
  <si>
    <t>Bilgisayar Hizmeti Alımları (Yazılım ve Donanım Hariç)</t>
  </si>
  <si>
    <t>Müteahhitlik Hizmetleri (Temizlik Hizmet İhaleleri Dahil)</t>
  </si>
  <si>
    <t>Harita Yapım ve Alım Giderleri</t>
  </si>
  <si>
    <t>Temizlik Hizmet Alım Giderleri</t>
  </si>
  <si>
    <t>Özel Güvenlik Hizmeti Alım Giderleri</t>
  </si>
  <si>
    <t>İş Sağlığı ve Güvenliği Hizmeti Alım Giderleri</t>
  </si>
  <si>
    <t>Hizmet Alımı Suretiyle Çalıştırılan Personele Yap Kıd Taz Öd</t>
  </si>
  <si>
    <t>Diğer Müşavir Firma ve Kişilere Ödemeler</t>
  </si>
  <si>
    <t>Posta ve Telgraf Giderleri</t>
  </si>
  <si>
    <t>Telefon Abonelik ve Kullanım Ücretleri</t>
  </si>
  <si>
    <t>Bilgiye Abonelik Giderleri (İnternet abonelik ücretleri dahi</t>
  </si>
  <si>
    <t>Hat Kira Giderleri</t>
  </si>
  <si>
    <t>Yolcu Taşıma Giderleri</t>
  </si>
  <si>
    <t>Yük Taşıma Giderleri</t>
  </si>
  <si>
    <t>Geçiş Ücretleri</t>
  </si>
  <si>
    <t>İlan Giderleri</t>
  </si>
  <si>
    <t>Sigorta Giderleri</t>
  </si>
  <si>
    <t>Taşıt Kiralaması Giderleri</t>
  </si>
  <si>
    <t>Hizmet Binası Kiralama Giderleri</t>
  </si>
  <si>
    <t>Yurtdışı Staj ve Öğrenim Giderleri</t>
  </si>
  <si>
    <t>Kurslara Katılma Giderleri</t>
  </si>
  <si>
    <t>Lojman İşletme Maliyetlerine Katılım Giderleri</t>
  </si>
  <si>
    <t>Diğer Binaların İşletme Maliyetlerine Katılım Giderleri</t>
  </si>
  <si>
    <t>Diğer Hizmet Alımları</t>
  </si>
  <si>
    <t>Temsil, Ağırlama, Tören, Fuar, Organizasyon Giderleri</t>
  </si>
  <si>
    <t>Tanıtma, Ağırlama, Tören, Fuar, Organizasyon Giderleri</t>
  </si>
  <si>
    <t>Büro ve İşyeri Mal ve Malzeme Alımları</t>
  </si>
  <si>
    <t>Büro ve İşyeri Makine ve Techizat Alımları</t>
  </si>
  <si>
    <t>Avadanlık ve Yedek Parça Alımları (Bakım sözl.bağımsiz olara</t>
  </si>
  <si>
    <t>Yangından Korunma Malzemeleri Alımları</t>
  </si>
  <si>
    <t>Diğer Dayanıklı Mal ve Malzeme Alımları</t>
  </si>
  <si>
    <t>Bilgisayar Yazılım Alımları ve Yapımları</t>
  </si>
  <si>
    <t>Fikri Hak Alımları</t>
  </si>
  <si>
    <t>Diğer Gayri Maddi Hak Alımları</t>
  </si>
  <si>
    <t>Makine Teçhizat Bakım ve Onarım Giderleri</t>
  </si>
  <si>
    <t>Taşıt Bakım ve Onarım Giderleri</t>
  </si>
  <si>
    <t>Diğer Bakım ve Onarım Giderleri</t>
  </si>
  <si>
    <t>Büro Bakım ve Onarımı Giderleri</t>
  </si>
  <si>
    <t>Diğer Hizmet Binası Bakım ve Onarım Giderleri</t>
  </si>
  <si>
    <t>Lojman Bakım ve Onarımı Giderleri</t>
  </si>
  <si>
    <t>Diğer Taşınmaz Yapım, Bakım ve Onarım Giderleri</t>
  </si>
  <si>
    <t>Diğer İlaç Giderleri</t>
  </si>
  <si>
    <t>Sosyal Güvenlik Kurumları'na</t>
  </si>
  <si>
    <t>Dernek, Birlik, Kurum, Kuruluş, Sandık vb. Kuruluşlara</t>
  </si>
  <si>
    <t>Kamu İşveren sendikalarına</t>
  </si>
  <si>
    <t>Memurların Öğle Yemeğine Yardım</t>
  </si>
  <si>
    <t>Yurtiçi Burslar ve Harçlıklar</t>
  </si>
  <si>
    <t>Yurtdışı Burslar</t>
  </si>
  <si>
    <t>Diğer Transferler</t>
  </si>
  <si>
    <t>Muhtaç ve Körlere Yardım</t>
  </si>
  <si>
    <t>Vakıf İlgililerine Yapılan Ödemeler</t>
  </si>
  <si>
    <t>Diğer Sosyal Amaçlı Transferler</t>
  </si>
  <si>
    <t>Hane Halkına Yapılan Diğer Transferler</t>
  </si>
  <si>
    <t>Döviz Mevcudunun Değerlenmesinde Oluşan Olumsuz Kur Farkları</t>
  </si>
  <si>
    <t>Diğer Değer ve Miktar Değişimleri Giderleri</t>
  </si>
  <si>
    <t>Hizmet Gelirleri</t>
  </si>
  <si>
    <t>Taşınmaz Kiraları</t>
  </si>
  <si>
    <t>Diğer Çeşitli Gelirler</t>
  </si>
  <si>
    <t>Vakıflara Ait Taşınmaz Satış Gelirleri</t>
  </si>
  <si>
    <t>Binaların Amortisman Giderleri</t>
  </si>
  <si>
    <t>Tesis, Makine ve Cihazların Amortisman Giderleri</t>
  </si>
  <si>
    <t>Taşıtların Amortisman Giderleri</t>
  </si>
  <si>
    <t>Demirbaşların Amortisman Giderleri</t>
  </si>
  <si>
    <t>Diğer Maddi Duran Varlıkların Amortisman Giderleri</t>
  </si>
  <si>
    <t>Hakların Amortisman Giderleri</t>
  </si>
  <si>
    <t>Kırtasiye Malzemeleri</t>
  </si>
  <si>
    <t>Beslenme, Gıda Amaçlı ve Mutfakta Kullanılan Tüketim Malzeme</t>
  </si>
  <si>
    <t>Tıbbi ve Laboratuar Sarf Malzemeleri</t>
  </si>
  <si>
    <t>Yakıtlar, Yakıt Katkıları ve Katkı Yağlar</t>
  </si>
  <si>
    <t>Temizleme Ekipmanları</t>
  </si>
  <si>
    <t>Giyecek, Mefruşat ve Tuhafiye Malzemeleri</t>
  </si>
  <si>
    <t>Yiyecek</t>
  </si>
  <si>
    <t>İçecek</t>
  </si>
  <si>
    <t>Bakım Onarım ve Üretim Malzemeleri</t>
  </si>
  <si>
    <t>Yedek Parçalar</t>
  </si>
  <si>
    <t>Nakil Vasıtaları Lastikleri</t>
  </si>
  <si>
    <t>Değişim, Bağış ve Satış Amaçlı Yayınlar</t>
  </si>
  <si>
    <t>Diğer Tüketim Amaçlı Malzemeler</t>
  </si>
  <si>
    <t>Bedelsiz Olarak Devredilen Demirbaşlar</t>
  </si>
  <si>
    <t>Müşavir Firma ve Kişilere Ödemeler</t>
  </si>
  <si>
    <t>Diğer Giderler</t>
  </si>
  <si>
    <t>Haberleşme Giderleri</t>
  </si>
  <si>
    <t>Müteahhitlik Hizmetleri</t>
  </si>
  <si>
    <t>Diğer Sermaye Giderleri</t>
  </si>
  <si>
    <t>Yukarıda Tanımlanamayan Diğer Giderler</t>
  </si>
  <si>
    <t>FAALİYET SONUÇLARI HESABI</t>
  </si>
  <si>
    <t>Kişilerden  Alınan Bağış ve Yardımlar</t>
  </si>
  <si>
    <t>Taşıt Satış Gelirleri</t>
  </si>
  <si>
    <t>GELİR YANSITMA HESABI</t>
  </si>
  <si>
    <t>Metal Ürünü alımları</t>
  </si>
  <si>
    <t>Yurtdışı  Burslar</t>
  </si>
  <si>
    <t>Büro Mefruşatı Alımları</t>
  </si>
  <si>
    <t>Büro Makinaları Alımları (Asgari Değerin Üzerinde)</t>
  </si>
  <si>
    <t>Bilgisayar Alımları</t>
  </si>
  <si>
    <t>Laboratuar Cihazı Alımları</t>
  </si>
  <si>
    <t>İşyeri Makine Teçhizat Alımları</t>
  </si>
  <si>
    <t>Diğer Makine Teçhizat Alımları</t>
  </si>
  <si>
    <t>Eski Eser Alım ve Onarımları</t>
  </si>
  <si>
    <t>Bilgisayar Yazılımı Alımları</t>
  </si>
  <si>
    <t>Plan Proje Alımları</t>
  </si>
  <si>
    <t>Lisans Alımları</t>
  </si>
  <si>
    <t>Diğer Gayrimenkul Alım ve Kamulaştırması Giderleri</t>
  </si>
  <si>
    <t>Diğer  Bina Alım ve Kamulaştırması Giderleri</t>
  </si>
  <si>
    <t>Lojman İçin Bina Alım ve Kamulaştırması Giderleri</t>
  </si>
  <si>
    <t>Proje Giderleri</t>
  </si>
  <si>
    <t>Diğer Mali Kurumlara</t>
  </si>
  <si>
    <t>GİDER YANSITMA HESAPLARI</t>
  </si>
  <si>
    <t>BÜTÇE UYGULAMA SONUÇLARI HESABI</t>
  </si>
  <si>
    <t>Memurlar</t>
  </si>
  <si>
    <t>Sözleşmeli Personel</t>
  </si>
  <si>
    <t>İşçiler</t>
  </si>
  <si>
    <t>Diğer Personel</t>
  </si>
  <si>
    <t>Üretime Yönelik Mal ve Malzeme Alımları</t>
  </si>
  <si>
    <t>Tüketime Yönelik Mal ve Malzeme Alımları</t>
  </si>
  <si>
    <t>Yolluklar</t>
  </si>
  <si>
    <t>Görev Giderleri</t>
  </si>
  <si>
    <t>Hizmet Alımları</t>
  </si>
  <si>
    <t>Temsil ve Tanıtma Giderleri</t>
  </si>
  <si>
    <t>Menkul Mal, Gayrimaddi Hak Alım, Bakım ve Onarım Giderleri</t>
  </si>
  <si>
    <t>Gayrimenkul Mal Bakım ve Onarım Giderleri</t>
  </si>
  <si>
    <t>Tedavi ve Cenaze Giderleri</t>
  </si>
  <si>
    <t>Görev Zararları</t>
  </si>
  <si>
    <t>Kar Amacı Gütmeyen Kuruluşlara Yapılan Transferler</t>
  </si>
  <si>
    <t>Hane Halkına Yapılan Transferler</t>
  </si>
  <si>
    <t>Mamul Mal Alımları</t>
  </si>
  <si>
    <t>Menkul Sermaye Üretim Giderleri</t>
  </si>
  <si>
    <t>Gayri Maddi Hak Alımları</t>
  </si>
  <si>
    <t>Gayrimenkul Alımları ve Kamulaştırması</t>
  </si>
  <si>
    <t>Gayrimenkul Sermaye Üretim Giderleri</t>
  </si>
  <si>
    <t>Menkul Malların Büyük Onarım Giderleri</t>
  </si>
  <si>
    <t>Gayrimenkul Büyük Onarım Giderleri</t>
  </si>
  <si>
    <t>Yurtiçi Borç Verme</t>
  </si>
  <si>
    <t>Yurt İçi Borç Verme</t>
  </si>
  <si>
    <t xml:space="preserve"> Yurtiçi Borç Verme</t>
  </si>
  <si>
    <t>Banka teminat mektupları</t>
  </si>
  <si>
    <t>Şahsi Kefalet Belgeleri</t>
  </si>
  <si>
    <t>Teminat Mektuplarından Bankaya Gönderilenler</t>
  </si>
  <si>
    <t>Banka Teminat Mektupları</t>
  </si>
  <si>
    <t>ALINAN TEMİNAT MEKTUPLARI EMANETLERİ HESABI</t>
  </si>
  <si>
    <t>Hazine Bonoları</t>
  </si>
  <si>
    <t>KİŞİLERE AİT MENKUL KIYMET EMANETLERİ HESABI</t>
  </si>
  <si>
    <t>Enerji Alımları</t>
  </si>
  <si>
    <t>Yiyecek, İçecek ve Yem Alımları</t>
  </si>
  <si>
    <t>Güvenlik ve Savunmaya Yönelik Mal, Malz. ve Hizmet Alımları</t>
  </si>
  <si>
    <t>Taşıma Giderleri</t>
  </si>
  <si>
    <t>Kiralar</t>
  </si>
  <si>
    <t>Bakım ve Onarım Giderleri</t>
  </si>
  <si>
    <t>Hizmet Binası Bakım ve Onarım Giderleri</t>
  </si>
  <si>
    <t>Müteahhitlik Giderleri</t>
  </si>
  <si>
    <t>Temsil Giderleri</t>
  </si>
  <si>
    <t>Hizmet Alımları Taahhütleri</t>
  </si>
  <si>
    <t>GİDER TAAHHÜTLERİ KARŞILIĞI HESABI</t>
  </si>
  <si>
    <t>BAŞKA BİRİMLER ADINA İZLENEN ALACAK EMANETLERİ HESABI</t>
  </si>
  <si>
    <t>İslam Kalkınma Bankası</t>
  </si>
  <si>
    <t>KREDİ ANLAŞMALARI HESABI</t>
  </si>
  <si>
    <t>MAZBUT VAKIFLAR ADINA YÖNETİLEN SERMAYELER HESABI</t>
  </si>
  <si>
    <t>MÜLHAK VAKIFLAR ADINA YÖN. VAKIFLAR BANKASI (B) GRUBU HİSSE</t>
  </si>
  <si>
    <t>VAKIF EMANETLERİ HESABI</t>
  </si>
  <si>
    <t>Mazbut Vakıflar Taşınmaz Satışları</t>
  </si>
  <si>
    <t>Mazbut Vakıflar Taviz Bedelleri</t>
  </si>
  <si>
    <t>MAZBUT VAKIFLAR İÇİN YAPILAN GİDERLER HESABI</t>
  </si>
  <si>
    <t>DİĞER NAZIM HESAPLAR KARŞILIĞI HESABI</t>
  </si>
  <si>
    <t>Muhasebe Birimindeki Çekler</t>
  </si>
  <si>
    <t>Tahsildeki Çekler</t>
  </si>
  <si>
    <t>Euro</t>
  </si>
  <si>
    <t>DÖVİZ GÖNDERME EMİRLERİ HESABI  ( - )</t>
  </si>
  <si>
    <t>Alacak Senetleri</t>
  </si>
  <si>
    <t>Şartname, Basılı Evrak, Form Satış Gelirlerinden Alacaklar</t>
  </si>
  <si>
    <t>Tuhafiye Malzemeleri</t>
  </si>
  <si>
    <t>Plastik Ürünler</t>
  </si>
  <si>
    <t>Tesisler Yedek Parçaları</t>
  </si>
  <si>
    <t>Gayrimenkul Alımları ve Kamulaştırması Avansı</t>
  </si>
  <si>
    <t>Memur Maaş Avansı</t>
  </si>
  <si>
    <t>Sözleşmeli Personel Avansı</t>
  </si>
  <si>
    <t>Tüstaş Sinai Tesisler A.Ş</t>
  </si>
  <si>
    <t>Yapım İşleri Tip Sözleşmesinin 30. ve 31. Md Ger. Al. Tem.</t>
  </si>
  <si>
    <t>Sağlık ve Sosyal Hizmet Emekçileri Sendikası</t>
  </si>
  <si>
    <t>670 Sayılı KHK Kapsamında Kaydedilenler</t>
  </si>
  <si>
    <t>5510 Sayılı Kanunun Geçici 68.Md.'si Uyarınca Yap.Kesintiler</t>
  </si>
  <si>
    <t>Gelir Vergisi Kanununun 94/7 Md. Göre Yapılan Tevkifatlar</t>
  </si>
  <si>
    <t>Ödenecek Katma Değer Vergisi %1</t>
  </si>
  <si>
    <t>Ödenecek Katma Değer Vergisi  %8</t>
  </si>
  <si>
    <t>Katma Değer Vergisi Tevkifatı (2/3)</t>
  </si>
  <si>
    <t>Kısa Vadeli Sigorta Kolları Primi</t>
  </si>
  <si>
    <t>Sürekli İşçilerin Kıdem Tazminatı Karşılıkları</t>
  </si>
  <si>
    <t>Taşeron İşçilerin Kıdem Tazminatı Karşılıkları</t>
  </si>
  <si>
    <t>Kıdem Tazminatlarından Envanteri Yapılanlar</t>
  </si>
  <si>
    <t>Hazine Yardımı</t>
  </si>
  <si>
    <t>Mevduat Faizleri</t>
  </si>
  <si>
    <t>Vakıflar Genel Müdürlüğüne İntikal Eden Varlıklar</t>
  </si>
  <si>
    <t>İş Sağlığı ve Güvenliği Hizmetleri Görevlendirme Ücretleri</t>
  </si>
  <si>
    <t>657 S.K. 4/B Sözleşmeli Personelin Diğer Giderleri</t>
  </si>
  <si>
    <t>Araştırma ve Geliştirme Giderleri</t>
  </si>
  <si>
    <t>Uydu Haberleşme Giderleri</t>
  </si>
  <si>
    <t>Mal Satış Gelirleri</t>
  </si>
  <si>
    <t>Basınçlı Ekipmanlar</t>
  </si>
  <si>
    <t>Teşebbüs ve Mülkiyet Gelirleri</t>
  </si>
  <si>
    <t>Diğer Fonlara</t>
  </si>
  <si>
    <t>Büro ve İşyeri Makine Teçhizat Alımları</t>
  </si>
  <si>
    <t>Alınan Çekler</t>
  </si>
  <si>
    <t>Bankaya Yatırılan Tutarlar (TL)</t>
  </si>
  <si>
    <t>Sofra Takımı ve Çatal Bıçak Takımı</t>
  </si>
  <si>
    <t>Diğer Spor Malzemeleri</t>
  </si>
  <si>
    <t>Araziler</t>
  </si>
  <si>
    <t>Orta Öğretim Okulları</t>
  </si>
  <si>
    <t>Konutlar</t>
  </si>
  <si>
    <t>Kurtarma Amaçlı Cihaz ve Aletler</t>
  </si>
  <si>
    <t>Seyahat, Muhafaza ve Taşıma Amaçlı Demirbaş Nit Taş</t>
  </si>
  <si>
    <t>Okul Bahçesi ve Oyun Demirbaşları</t>
  </si>
  <si>
    <t>Çalışanların Sigorta Primleri</t>
  </si>
  <si>
    <t>Kamu İd Öd Ger Vergi, Resim, Harç, Fon Kes, Pay vb. Borçlar</t>
  </si>
  <si>
    <t>Enerji, İletişim ve Su Kullanım Borçları</t>
  </si>
  <si>
    <t xml:space="preserve">Beşyüz Türk Lirasını Geçmeyen Borçlar </t>
  </si>
  <si>
    <t>T</t>
  </si>
  <si>
    <t>FAALİYETLERDEN KAYNAKLANAN NAKİT AKIŞLARI</t>
  </si>
  <si>
    <t>A-) Faaliyetlerden Sağlanan Nakit Girişleri</t>
  </si>
  <si>
    <t>Vergi Gelirleri</t>
  </si>
  <si>
    <t>B</t>
  </si>
  <si>
    <t>(-)</t>
  </si>
  <si>
    <t xml:space="preserve"> Vergi Gelirleri</t>
  </si>
  <si>
    <t>A</t>
  </si>
  <si>
    <t>(+)</t>
  </si>
  <si>
    <t>Vergi Gelirlerinin Ret ve İadesinden Kaynaklanan Giderler</t>
  </si>
  <si>
    <t>Teşebbüs ve Mülkiyet Gelirlerinden Ret ve İadeler</t>
  </si>
  <si>
    <t>Teşebbüs ve Mülkiyet Gelirlerinin Ret ve İadesinden Kaynaklanan Giderler</t>
  </si>
  <si>
    <t>Alınan Bağış ve Yardımlar</t>
  </si>
  <si>
    <t>Alınan Bağış ve Yardımlar ile Özel Gelirler</t>
  </si>
  <si>
    <t>Alınan Bağış ve Yardımlar ile Özel Gelirlerin Ret ve İadesinden Kaynaklanan Giderler</t>
  </si>
  <si>
    <t>Faizler, Cezalar, Paylar</t>
  </si>
  <si>
    <t>Diğer Gelirler</t>
  </si>
  <si>
    <t>Diğer Faaliyet Gelirlerinden Alacaklar</t>
  </si>
  <si>
    <t>Tahsilinde Bütçeye Gelir Kaydedilecek Alacakların Aslı</t>
  </si>
  <si>
    <t>Tahsilinde Bütçeye Gelir Kaydedilecek Alacakların Faizleri</t>
  </si>
  <si>
    <t>Diğer Alacakların Fazileri</t>
  </si>
  <si>
    <t>Diğer Gelirlerin Ret Ve İadesinden Kaynaklanan Giderler</t>
  </si>
  <si>
    <t>Kişilerden Alacaklardan Silinenler</t>
  </si>
  <si>
    <t>Menkul Kıymet ve Varlık Gelirleri</t>
  </si>
  <si>
    <t>Sermaye Gelirleri</t>
  </si>
  <si>
    <t>B-) Faaliyetlerden Kaynaklanan Nakit Çıkışları</t>
  </si>
  <si>
    <t>Personel Giderleri</t>
  </si>
  <si>
    <t>Sosyal Güvenlik Kurumlarına Devlet Primleri</t>
  </si>
  <si>
    <t>Mal ve Hizmet Giderleri</t>
  </si>
  <si>
    <t>Mal ve Hizmet Alım Giderleri</t>
  </si>
  <si>
    <t>Faiz Giderleri</t>
  </si>
  <si>
    <t>Faiz ve İskonto Giderleri</t>
  </si>
  <si>
    <t>Cari Transferler</t>
  </si>
  <si>
    <t>Sermaye Transferleri</t>
  </si>
  <si>
    <t>Borç verme</t>
  </si>
  <si>
    <t>Proje Kapsamında Yapılan Cari Giderler</t>
  </si>
  <si>
    <t>Tarımsal Alan Satışlarından Vakıflar Genel Müdürlüğü Payı</t>
  </si>
  <si>
    <t>Tarımsal Alan Satış İndirimi</t>
  </si>
  <si>
    <t>Yukarıda Tanımlanmayan Diğer Giderler</t>
  </si>
  <si>
    <t>C-) Faaliyetlerden Sağlanan Net Nakit Akışı (A-B)</t>
  </si>
  <si>
    <t>YATIRIMLARDAN KAYNAKLANAN NAKİT AKIŞLARI</t>
  </si>
  <si>
    <t>D-) Mali Olmayan Varlık Satışlarından Kaynaklanan Nakit Girişleri</t>
  </si>
  <si>
    <t>İlk Madde ve Malzeme Hesabı</t>
  </si>
  <si>
    <t>A1</t>
  </si>
  <si>
    <t>A2</t>
  </si>
  <si>
    <t>Stok Sayım Noksanı</t>
  </si>
  <si>
    <t>Diğer Sayım Noksanları</t>
  </si>
  <si>
    <t>B1</t>
  </si>
  <si>
    <t>Stok Envanteri</t>
  </si>
  <si>
    <t>B2</t>
  </si>
  <si>
    <t>İlk Madde ve Malzeme Giderleri</t>
  </si>
  <si>
    <t>Bedelsiz Olarak Devredilen Stoklar</t>
  </si>
  <si>
    <t>Yarı Mamüller Hesabı</t>
  </si>
  <si>
    <t>Mamüller Hesabı</t>
  </si>
  <si>
    <t>Ticari Mallar Hesabı</t>
  </si>
  <si>
    <t>Atölyeler Hesabı</t>
  </si>
  <si>
    <t>Diğer Stoklar Hesabı</t>
  </si>
  <si>
    <t>Stok Değer Düşüklüğü Karşılığı Hesabı (-)</t>
  </si>
  <si>
    <t>Arazi ve Arsalar Hesabı</t>
  </si>
  <si>
    <t>Sermaye Gelirlerinden Alacaklar</t>
  </si>
  <si>
    <t>Bedelsiz Olarak Devredilen Yeraltı ve Yerüstü Düzenleri</t>
  </si>
  <si>
    <t>2/B Satışlarından Vakıflar Genel Müdürlüğü Payı</t>
  </si>
  <si>
    <t>2/B Satış İndirimi</t>
  </si>
  <si>
    <t>Yeraltı ve Yerüstü Düzenleri Hesabı</t>
  </si>
  <si>
    <t>Yeraltı ve Yerüstü Düzenleri</t>
  </si>
  <si>
    <t>Binalar Hesabı</t>
  </si>
  <si>
    <t>Bedelsiz Olarak Devredilen Binalar</t>
  </si>
  <si>
    <t>Tesis, Makine ve Cihazlar Hesabı</t>
  </si>
  <si>
    <t>Bedelsiz Olarak Devredilen Tesis, Makine ve Cihazlar</t>
  </si>
  <si>
    <t>Taşıtlar Hesabı</t>
  </si>
  <si>
    <t>Bedelsiz Olarak Devredilen Taşıtlar</t>
  </si>
  <si>
    <t>Demirbaşlar Hesabı</t>
  </si>
  <si>
    <t>Hizmet İmtiyaz Varlıkları Hesabı</t>
  </si>
  <si>
    <t>Hizmet İmtiyaz Varlıkları</t>
  </si>
  <si>
    <t>Yapılmakta Olan Yatırımlar Hesabı</t>
  </si>
  <si>
    <t>Yatırım Avansları Hesabı</t>
  </si>
  <si>
    <t>Haklar Hesabı</t>
  </si>
  <si>
    <t>Haklar</t>
  </si>
  <si>
    <t>Bedelsiz Olarak Devredilen Haklar</t>
  </si>
  <si>
    <t>Özel Maliyetler Hesabı</t>
  </si>
  <si>
    <t>Özel Maliyetler</t>
  </si>
  <si>
    <t>Diğer Maddi Olmayan Duran Varlıklar Hesabı</t>
  </si>
  <si>
    <t>Diğer Maddi Olmayan Duran Varlıklar</t>
  </si>
  <si>
    <t>Gelecek Yıllar İhtiyacı Stoklar Hesabı</t>
  </si>
  <si>
    <t>Elden Çıkarılacak Stoklar ve Maddi Duran Varlıklar Hesabı</t>
  </si>
  <si>
    <t>Birikmiş Amortismanlar Hesabı</t>
  </si>
  <si>
    <t>Diğer Duran Varlıklardan Envanteri Yapılanlar</t>
  </si>
  <si>
    <t>Diğer Çeşitli Duran Varlıklar Hesabı</t>
  </si>
  <si>
    <t>Bedelsiz Olarak Devredilen Diğer Duran Varlıklar</t>
  </si>
  <si>
    <t>E-) Mali Olmayan Varlık Alımlarından Kaynaklanan Nakit Çıkışları</t>
  </si>
  <si>
    <t>Bedelsiz Olarak Alınan Stoklar</t>
  </si>
  <si>
    <t>Varlık Envanteri</t>
  </si>
  <si>
    <t>Bedelsiz Olarak Alınan Arazi ve Arsalar</t>
  </si>
  <si>
    <t>Bedelsiz Olarak Alınan Yeraltı ve Yerüstü Düzenleri</t>
  </si>
  <si>
    <t>Yeraltı ve Yerüstü Düzenlerinin Amortisman Giderleri</t>
  </si>
  <si>
    <t>Bedelsiz Olarak Alınan Binalar</t>
  </si>
  <si>
    <t>Bedelsiz Olarak Alınan Tesis, Makine ve Cihazlar</t>
  </si>
  <si>
    <t>Tesis, Makine Ve Cihazların Amortisman Giderleri</t>
  </si>
  <si>
    <t>Bedelsiz Olarak Alınan Taşıtlar</t>
  </si>
  <si>
    <t>Demirbaşların Değerlemesinden Kaynaklananlar</t>
  </si>
  <si>
    <t xml:space="preserve">  Hizmet İmtiyaz Varlıkları Hesabı</t>
  </si>
  <si>
    <t>Hizmet İmtiyaz Varlıklarının Amortisman Giderleri</t>
  </si>
  <si>
    <t>Yatırım Avansları</t>
  </si>
  <si>
    <t>Mali Olmayan Varlıkların Değer ve Miktar Değişimlerinden Kaynaklanan Gelirler</t>
  </si>
  <si>
    <t>Mali Olmayan Varlıkların Değer ve Miktar Değişimlerinden Kaynaklanan Giderler</t>
  </si>
  <si>
    <t>Haklar Amortismanı</t>
  </si>
  <si>
    <t>Bedelsiz Olarak Alınan Haklar</t>
  </si>
  <si>
    <t>Haklar Amortisman Giderleri</t>
  </si>
  <si>
    <t>Özel Maliyet Amortismanı</t>
  </si>
  <si>
    <t>Özel Maliyet Amortisman Giderleri</t>
  </si>
  <si>
    <t>Diğer Maddi Olmayan Duran Varlık Amortismanı</t>
  </si>
  <si>
    <t>Diğer Maddi Olmayan Duran Varlık Amortisman Giderleri</t>
  </si>
  <si>
    <t>Elden Çıkarlacak Stoklar ve Maddi Duran Varlıklar Hesabı</t>
  </si>
  <si>
    <t>Diğer Duran Varlık Envanteri</t>
  </si>
  <si>
    <t>Bedelsiz Olarak Alınan Diğer Duran Varlıklar</t>
  </si>
  <si>
    <t>F) YatırımlardanSağlanan Net Nakit Akışı (D-E)</t>
  </si>
  <si>
    <t xml:space="preserve">G-) Nakit Açık / Fazlası (C+F) </t>
  </si>
  <si>
    <t>FİNANSMAN FAALİYETLERİNDEN KAYNAKLANAN NAKİT AKIŞLARI</t>
  </si>
  <si>
    <t xml:space="preserve">H-) Net Mali Varlık Edinimlerinden Kaynaklanan Nakit Akışları </t>
  </si>
  <si>
    <t>Mali Varlık Ediniminden Kaynaklanan Nakit Akışları</t>
  </si>
  <si>
    <t>Hisse Senetleri Hesabı</t>
  </si>
  <si>
    <t>Özel Kesim Tahvil, Senet ve Bonoları Hesabı</t>
  </si>
  <si>
    <t>Kamu Kesimi Tahvil, Senet ve Bonoları Hesabı</t>
  </si>
  <si>
    <t>Menkul Varlıklar Hesabı</t>
  </si>
  <si>
    <t>Menkul Kıymet Sayım Noksanı</t>
  </si>
  <si>
    <t>Menkul Kıymet Sayım Fazlalığı</t>
  </si>
  <si>
    <t>Mali Kuruluşlara Yatırılan Sermayeler Hesabı</t>
  </si>
  <si>
    <t>Mali Varlıkların Değer ve Miktar Değişimlerinden Kaynaklanan Gelirler</t>
  </si>
  <si>
    <t>Mali Varlıkların Değer ve Miktar Değişiminden Kaynaklanan Giderler</t>
  </si>
  <si>
    <t>Mali Varlıkların Değer ve Miktar Değişimlerinden Kaynaklanan Giderler</t>
  </si>
  <si>
    <t>Mal ve Hizmet Üreten Kuruluşlara Yatırılan Sermayeler Hesabı</t>
  </si>
  <si>
    <t>Döner Sermayeli Kuruluşlara Yatırılan Sermayeler Hesabı</t>
  </si>
  <si>
    <t>Sermaye Taahhütleri Hesabı</t>
  </si>
  <si>
    <t>Kurum Alacaklarından Kaynaklanan Nakit Akışları</t>
  </si>
  <si>
    <t>Dış Borcun İkrazından Doğan Alacaklar Hesabı</t>
  </si>
  <si>
    <t>Dış Borcun İkrazından Doğan Alacakların Değerlemesinden Kaynaklananlar</t>
  </si>
  <si>
    <t>Dış Borcun İkrazından Doğan Alacakların Değerlemesinden Kaynaklanan Olumlu Kur Farkları</t>
  </si>
  <si>
    <t>Dış Borcun İkrazından Doğan Alacakların Değerlemesinden Kaynaklanan Olumsuz Kur Farkları</t>
  </si>
  <si>
    <t>Dış Borcun İkrazından Doğan Alacaklar</t>
  </si>
  <si>
    <t>Para Piyasası Nakit İşlemleri Alacakları Hesabı</t>
  </si>
  <si>
    <t>Para Piyasası Nakit İşlemleri Alacaklarının Değerlemesinden Kaynaklananlar</t>
  </si>
  <si>
    <t>Para Piyasası Nakit İşlemleri Alacaklarının Değerlemesinden Kaynaklanan Olumlu Kur Farkları</t>
  </si>
  <si>
    <t>Para Piyasası Nakit İşlemleri Alacaklarının Değerlemesinden Kaynaklanan Olumsuz Kur Farkları</t>
  </si>
  <si>
    <t>Para Piyasası Nakit İşlemleri Alacaklar</t>
  </si>
  <si>
    <t>Kurumca Verilen Borçlardan Alacaklar Hesabı</t>
  </si>
  <si>
    <t>Kurumca Verilen Borçlardan Doğan Alacakların  Değerlemesinden Kaynaklananlar</t>
  </si>
  <si>
    <t>Kurumca Verilen Borçlardan Doğan Alacakların Değerlemesinden Kaynaklanan Olumlu Kur Farkları</t>
  </si>
  <si>
    <t>Diğer Alacakların Değerlemesinden Kaynaklananlar</t>
  </si>
  <si>
    <t>Kurumca Verilen Borçlardan Doğan Alacakların Değerlemesinden Kaynaklanan Olumsuz Kur Farkları</t>
  </si>
  <si>
    <t>Kurumca Verilen Borçlardan Doğan Alacaklar</t>
  </si>
  <si>
    <t>Borçlanma Türev Ürünleri Cari Hesabı</t>
  </si>
  <si>
    <t>Personelden Alacaklar Hesabı</t>
  </si>
  <si>
    <t>Diğer Çeşitli Alacaklar Hesabı</t>
  </si>
  <si>
    <t>Takipteki Kurum Alacakları Hesabı</t>
  </si>
  <si>
    <t>Takipteki Kurum Alacakları Karşılığı Hesabı (-)</t>
  </si>
  <si>
    <t xml:space="preserve">Takipteki Kurum Alacakları Karşılığı </t>
  </si>
  <si>
    <t>Diğer Kurum Alacakları Hesabı</t>
  </si>
  <si>
    <t>Diğer Alacakların Değerlemesinden Kaynaklanan Olumlu Kur Farkları</t>
  </si>
  <si>
    <t>Diğer Alacakların Değerlemesinden Kaynaklanan Olumsuz Kur Farkları</t>
  </si>
  <si>
    <t>Diğer Kurum Alacakları</t>
  </si>
  <si>
    <t>Ön Ödemelerden Kaynaklanan Nakit Akışları</t>
  </si>
  <si>
    <t>İş Avans ve Kredileri Hesabı</t>
  </si>
  <si>
    <t>Personel Avansları Hesabı</t>
  </si>
  <si>
    <t>Bütçe Dışı Avans ve Krediler Hesabı</t>
  </si>
  <si>
    <t>Akreditifler Hesabı</t>
  </si>
  <si>
    <t>Mahsup Dönemine Aktarılan Avans ve Krediler Hesabı</t>
  </si>
  <si>
    <t>Proje Özel Hesabından Verilen Avans ve Krediler Hesabı</t>
  </si>
  <si>
    <t>Doğrudan Dış Proje Kullanımları Avans ve Akreditifleri</t>
  </si>
  <si>
    <t>İş Avansları Hesabı</t>
  </si>
  <si>
    <t>Diğer Varlık Edinimlerinden Kaynaklanan Nakit Akışları</t>
  </si>
  <si>
    <t>Verilen Depozito ve Teminatlar Hesabı</t>
  </si>
  <si>
    <t>Kişilerden Alacaklar (Alacağın Aslı)</t>
  </si>
  <si>
    <t>Devreden Katma Değer Vergisi Hesabı</t>
  </si>
  <si>
    <t>İndirilecek Katma Değer Vergisi Hesabı Hesabı</t>
  </si>
  <si>
    <t>Peşin Ödenen Vergiler ve Fonlar Hesabı</t>
  </si>
  <si>
    <t>Diğer Çeşitli Dönen Varlıklar Hesabı</t>
  </si>
  <si>
    <t>I-) Net Borçlanmadan Kaynaklanan Nakit Akışları</t>
  </si>
  <si>
    <t>Mali Borçlanmadan Kaynaklanan Nakit Akışları</t>
  </si>
  <si>
    <t>Para Piyasası Nakit İşlemleri Borçları</t>
  </si>
  <si>
    <t>Para Piyasası Nakit İşlemleri Envanteri</t>
  </si>
  <si>
    <t>Para Piyasası Nakit İşlemleri Borçlarının Değerlemesinden Kaynaklananlar</t>
  </si>
  <si>
    <t>Para Piyasası Nakit İşlemleri Borçlarının Değerlemesinden Kaynaklanan Olumlu Kur Farkları</t>
  </si>
  <si>
    <t>Para Piyasası Nakit İşlemleri Borçlarının Değerlemesinden Kaynaklanan Olumsuz Kur Farkları</t>
  </si>
  <si>
    <t>Kamu İdarelerine Mali Borçlar Hesabı</t>
  </si>
  <si>
    <t xml:space="preserve">Kamu İdarelerine Mali Borçlar  </t>
  </si>
  <si>
    <t>Tahviller</t>
  </si>
  <si>
    <t>Devlet Tahvili Envanteri</t>
  </si>
  <si>
    <t>Devlet Tahvillerinin Değerlemesinden Kaynaklananlar</t>
  </si>
  <si>
    <t>Devlet Tahvillerinin Değerlemesinden Kaynaklanan Olumlu Kur Farkları</t>
  </si>
  <si>
    <t>Devlet Tahvillerinin Değerlemesinden Kaynaklanan Olumsuz Kur Farkları</t>
  </si>
  <si>
    <t xml:space="preserve">Bonolar </t>
  </si>
  <si>
    <t>Hazine Bonosu Envanteri</t>
  </si>
  <si>
    <t>Hazine Bonolarının Değerlemesinden Kaynaklananlar</t>
  </si>
  <si>
    <t>Hazine Bonolarının Değerlemesindne Kaynaklanan Olumlu Kur Farkları</t>
  </si>
  <si>
    <t>Diğer İç Mali Borçlar</t>
  </si>
  <si>
    <t>Diğer İç Mali Borçlar Envanteri</t>
  </si>
  <si>
    <t>Diğer İç Borçların Değerlemesinden Kaynaklananlar</t>
  </si>
  <si>
    <t>Diğer İç Borçların Değerlemesinden Kaynaklanan Olumlu Kur Farkları</t>
  </si>
  <si>
    <t>Yükümlülüklerdeki Değer ve Miktar Değişimlerinden Kaynaklanan Gelirler</t>
  </si>
  <si>
    <t>Yükümlülüklerdeki Değer ve Miktar Değişiminden Kaynaklanan Giderler</t>
  </si>
  <si>
    <t>Diğer İç Borçların Değerlemesinden Kaynaklanan Olumsuz Kur Farkları</t>
  </si>
  <si>
    <t>Yükümlülüklerdeki Değer ve Miktar Değişimlerinden Kaynaklanan Giderler</t>
  </si>
  <si>
    <t>Dış Mali Borçlar</t>
  </si>
  <si>
    <t>Teyitsiz Doğrudan Dış Proje Kredi Kullanımları Hesabı</t>
  </si>
  <si>
    <t>Dış Mali Borçlar Envanteri</t>
  </si>
  <si>
    <t>Doğrudan Dış Proje Kullanımları Bildirim Hesabı</t>
  </si>
  <si>
    <t>Hazineye Ait Dış Borçların Değerlemesinden Kaynaklananlar</t>
  </si>
  <si>
    <t>Diğer Borçların Değerlemesinden Kaynaklananlar</t>
  </si>
  <si>
    <t>Hazineye Ait Dış Borçların Değerlenmesinden Kaynaklanan Olumlu Kur Farkları</t>
  </si>
  <si>
    <t>Diğer Borçların Değerlemesinden Kaynaklanan Olumlu Kur Farkları</t>
  </si>
  <si>
    <t>Hazineye Ait Dış Borçların Değerlenmesinden Kaynaklanan Olumsuz Kur Farkları</t>
  </si>
  <si>
    <t>Diğer Borçların Değerlemesinden Kaynaklanan Olumsuz Kur Farkları</t>
  </si>
  <si>
    <t>Kur Değişikliği Dışındaki Değer ve Miktar Değişimlerinden Kaynaklanan Gelirler</t>
  </si>
  <si>
    <t>Diğer Yükümlülüklerinden Kaynaklanan Nakit Akışları</t>
  </si>
  <si>
    <t>Alınan Depozito ve Teminatlar Hesabı</t>
  </si>
  <si>
    <t>Diğer Çeşitli Borçlar</t>
  </si>
  <si>
    <t>Okul Pansiyonları</t>
  </si>
  <si>
    <t>Personele Borçlar Hesabı</t>
  </si>
  <si>
    <t>Mutemetlik Cari Hesabı</t>
  </si>
  <si>
    <t>Konsolosluk Cari Hesabı</t>
  </si>
  <si>
    <t>Alınan Sipariş Avansları Hesabı</t>
  </si>
  <si>
    <t>Diğer Alınan Avanslar Hesabı</t>
  </si>
  <si>
    <t>Ödenecek Vergi ve Fonlar Hesabı</t>
  </si>
  <si>
    <t>Ödenecek Sosyal Güvenlik Kesintileri</t>
  </si>
  <si>
    <t>Fonlar veya Diğer Kamu İdareleri Adına Yapılan Tahsilat</t>
  </si>
  <si>
    <t>Vadesi Geçmiş, Ertelenmiş veya Taksitlendirilmiş Vergi ve Diğer Hesabı</t>
  </si>
  <si>
    <t>Dönem Kari Vergi ve Diğer YükümlülüklerHesabı</t>
  </si>
  <si>
    <t>Dönem Kari ve Peşin Ödenen Vergiler Karşılığı Hesabı</t>
  </si>
  <si>
    <t>Kıdem Tazminatı Karşılığı Hesabı</t>
  </si>
  <si>
    <t>Kıdem Tazminatı Karşılıklarından Kaynaklananlar</t>
  </si>
  <si>
    <t>Hesaplanan Katma Değer Vergisi Hesabı Hesabı</t>
  </si>
  <si>
    <t xml:space="preserve">Diğer Borç ve Gider Karşılıkları Hesabı </t>
  </si>
  <si>
    <t>Diğer Borç ve Gider Karşılıklarından Kaynaklananlar</t>
  </si>
  <si>
    <t>Diğer Çeşitli Kısa Vadeli Yabancı Kaynaklar Hesabı</t>
  </si>
  <si>
    <t>Yasal Yedekler Hesabı Hesabı</t>
  </si>
  <si>
    <t>Özel Fonlar Hesabı</t>
  </si>
  <si>
    <t>J- Finansman Faaliyetlerinden Kaynaklanan Net Nakit Girişleri (I-H)</t>
  </si>
  <si>
    <t>K- Nakit Stoğundaki Net Değişim (G+J)</t>
  </si>
  <si>
    <t>İSTATİSTİKSEL HATA (K-L)</t>
  </si>
  <si>
    <t>L) HAZIR DEĞERLER NAKİT DEĞİŞİMİ</t>
  </si>
  <si>
    <t>Kasa Hesabı</t>
  </si>
  <si>
    <t>Kasa Sayım Noksanı</t>
  </si>
  <si>
    <t>Kasa Sayım Fazlalığı</t>
  </si>
  <si>
    <t>Alınan Çekler Hesabı</t>
  </si>
  <si>
    <t>Çek Sayım Noksanı</t>
  </si>
  <si>
    <t>Çek Sayım Fazlalığı</t>
  </si>
  <si>
    <t>Banka Hesabı</t>
  </si>
  <si>
    <t>Risk Hesabı</t>
  </si>
  <si>
    <t>Nakit Hareketleri Hesabı</t>
  </si>
  <si>
    <t>Muhasebe Birimleri Arası İşlemler Hesabı</t>
  </si>
  <si>
    <t>Verilen Çekler ve Gönderme Emirleri Hesabı</t>
  </si>
  <si>
    <t>Proje Özel Hesabı</t>
  </si>
  <si>
    <t>Proje Özel Hesabından Kullanımlar Hesabı</t>
  </si>
  <si>
    <t>Proje Özel Hesabının Değerlemesinden Kaynaklanan Olumlu Kur Farkları</t>
  </si>
  <si>
    <t>Proje Özel Hesabının Değerlemesinden Kaynaklanan Olumsuz Kur Farkları</t>
  </si>
  <si>
    <t>Döviz Hesabı</t>
  </si>
  <si>
    <t>Döviz Sayım Noksanı</t>
  </si>
  <si>
    <t>Döviz Sayım Fazlalığı</t>
  </si>
  <si>
    <t>Döviz Hesabında Kayıtlı Tutarların Değerlemesinden Kaynaklanan Olumlu Kur Farkları</t>
  </si>
  <si>
    <t>Diğer Döviz Mevcutlarının Değerlemesinden Kaynaklanan Olumlu Kur Farkları</t>
  </si>
  <si>
    <t>Döviz Hesabında Kayıtlı Tutarların Değerlemesinden Kaynaklana Olumsuz Kur Farkları</t>
  </si>
  <si>
    <t>Diğer Döviz Mevcutlarının Değerlemesinden Kaynaklanan Olumsuz Kur Farkları</t>
  </si>
  <si>
    <t>Döviz Gönderme Emirleri Hesabı</t>
  </si>
  <si>
    <t>Elçilik ve Konsolosluklar Nezdindeki Paralar Hesabı</t>
  </si>
  <si>
    <t>Konsolosluklarda Bulunan Yabancı Paraların Değerlemesinden Kaynaklanan Olumlu Kur Farkları</t>
  </si>
  <si>
    <t>Konsolosluklarda Bulunan Yabancı Paraların Değerlemesinden Kaynaklanan Olumsuz Kur Farkları</t>
  </si>
  <si>
    <t>Diğer Hazır Değerler Hesabı</t>
  </si>
  <si>
    <t>Banka Kredi Kartlarından Alacaklar Hesabı</t>
  </si>
  <si>
    <t>117+217</t>
  </si>
  <si>
    <t>130+230</t>
  </si>
  <si>
    <t>132+232</t>
  </si>
  <si>
    <t>139+239</t>
  </si>
  <si>
    <t>126+226</t>
  </si>
  <si>
    <t>303+403</t>
  </si>
  <si>
    <t>304+404</t>
  </si>
  <si>
    <t>309+409</t>
  </si>
  <si>
    <t>310+410</t>
  </si>
  <si>
    <t>326+330+430</t>
  </si>
  <si>
    <t>329+336</t>
  </si>
  <si>
    <t>340+440</t>
  </si>
  <si>
    <t>349+449</t>
  </si>
  <si>
    <t>372+472</t>
  </si>
  <si>
    <t>379+479</t>
  </si>
  <si>
    <t>BORÇ</t>
  </si>
  <si>
    <t>ALACAK</t>
  </si>
  <si>
    <t>BORÇ BAKİYE</t>
  </si>
  <si>
    <t>ALACAK BAKİYE</t>
  </si>
  <si>
    <t xml:space="preserve">BORÇ BAKİYE </t>
  </si>
  <si>
    <t>BAKİYE</t>
  </si>
  <si>
    <t xml:space="preserve">ALACAK </t>
  </si>
  <si>
    <t xml:space="preserve">ALACAK BAKİYE </t>
  </si>
  <si>
    <t>DETAY</t>
  </si>
  <si>
    <t>FARK</t>
  </si>
  <si>
    <t xml:space="preserve">2015KESİN </t>
  </si>
  <si>
    <t>2016GEÇİCİ</t>
  </si>
  <si>
    <t>2015 KESİN</t>
  </si>
  <si>
    <t>2016 GEÇİCİ</t>
  </si>
  <si>
    <t>2015 YILI</t>
  </si>
  <si>
    <t>2015 YILI KESİNNNN</t>
  </si>
  <si>
    <t>2015 EKOD 4</t>
  </si>
  <si>
    <t>2016 YILI</t>
  </si>
  <si>
    <t>2016 YILI EKOD 4</t>
  </si>
  <si>
    <t>2016 YILI DETAY</t>
  </si>
  <si>
    <t>EKOD 4</t>
  </si>
  <si>
    <t>DETAYY</t>
  </si>
  <si>
    <t xml:space="preserve">        Banka Kredi Kartlarından Alacaklar </t>
  </si>
  <si>
    <t xml:space="preserve">        Diğer Hazır Değerler </t>
  </si>
  <si>
    <t xml:space="preserve">        El�ilik ve Konsolosluklar Nezdindeki Paralar </t>
  </si>
  <si>
    <t xml:space="preserve">        D�viz G�nderme Emirleri </t>
  </si>
  <si>
    <t xml:space="preserve">        D�viz </t>
  </si>
  <si>
    <t xml:space="preserve">        Proje Özel Hesabı</t>
  </si>
  <si>
    <t xml:space="preserve">        Verilen �ekler ve G�nderme Emirleri </t>
  </si>
  <si>
    <t xml:space="preserve">        Banka </t>
  </si>
  <si>
    <t xml:space="preserve">        Alınan Çekler </t>
  </si>
  <si>
    <t xml:space="preserve">        Kasa </t>
  </si>
  <si>
    <t xml:space="preserve">       L-) HAZIR DEĞERLER NAKİT DEĞİŞİMİ   </t>
  </si>
  <si>
    <t xml:space="preserve">       İSTATİSTİKSEL HATA (K-L)</t>
  </si>
  <si>
    <t xml:space="preserve">       K-) NAKİT STOĞUNDAKİ NET DEĞİŞİM (G+J)</t>
  </si>
  <si>
    <t>J-) Finansman Faaliyetlerinden Kaynaklanan Net Nakit Akışları (I-H)</t>
  </si>
  <si>
    <t xml:space="preserve">       Diğer Yükümlülüklerden Kaynaklanan Nakit Akışları</t>
  </si>
  <si>
    <t xml:space="preserve">            Dış Mali Borçlar</t>
  </si>
  <si>
    <t xml:space="preserve">            Diğer İç Mali Borçlar</t>
  </si>
  <si>
    <t xml:space="preserve">            Bonolar</t>
  </si>
  <si>
    <t xml:space="preserve">            Tahviller</t>
  </si>
  <si>
    <t xml:space="preserve">            Kamu İdarelerine Mali Borçlar </t>
  </si>
  <si>
    <t xml:space="preserve">            Para Piyasası Nakit İşlemleri Borçları</t>
  </si>
  <si>
    <t xml:space="preserve">       Mali Borçlanmadan Kaynaklanan Nakit Akışları</t>
  </si>
  <si>
    <t xml:space="preserve">       Diğer Varlık Edinimlerinden Kaynaklanan Nakit Akışları</t>
  </si>
  <si>
    <t xml:space="preserve">       Ön Ödemelerden Kaynaklanan Nakit Akışları</t>
  </si>
  <si>
    <t xml:space="preserve">       Kurum Alacaklarından Kaynaklanan Nakit Akışları</t>
  </si>
  <si>
    <t xml:space="preserve">       Mali Varlık Ediniminden Kaynaklanan Nakit Akışları</t>
  </si>
  <si>
    <t>H-) Net Mali Varlık Ediniminden Kaynaklanan Nakit Akışları</t>
  </si>
  <si>
    <t xml:space="preserve">       FİNANSMAN FAALİYETLERİNDEN KAYNAKLANAN NAKİT AKIŞLARI</t>
  </si>
  <si>
    <t xml:space="preserve">       G-) NAKİT AÇIK/FAZLASI (C+F)</t>
  </si>
  <si>
    <t>F-) Yatırımlardan Sağlanan Net Nakit Akışı (D-E)</t>
  </si>
  <si>
    <t xml:space="preserve">       Maddi Olmayan Duran Varlık Alımlarından Kaynaklanan Nakit Çıkışları</t>
  </si>
  <si>
    <t xml:space="preserve">            Elden Çıkarlacak Stoklar ve Maddi Duran Varlıklar </t>
  </si>
  <si>
    <t xml:space="preserve">            Yatırım Avansları </t>
  </si>
  <si>
    <t xml:space="preserve">            Yapılmakta Olan Yatırımlar </t>
  </si>
  <si>
    <t xml:space="preserve">            Hizmet İmtiyaz Varlıkları </t>
  </si>
  <si>
    <t xml:space="preserve">            Demirbaşlar </t>
  </si>
  <si>
    <t xml:space="preserve">            Taşıtlar </t>
  </si>
  <si>
    <t xml:space="preserve">            Tesis, Makine ve Cihazlar </t>
  </si>
  <si>
    <t xml:space="preserve">            Binalar </t>
  </si>
  <si>
    <t xml:space="preserve">            Yeraltı ve Yerüstü Düzenleri </t>
  </si>
  <si>
    <t xml:space="preserve">            Arazi ve Arsalar </t>
  </si>
  <si>
    <t xml:space="preserve">       Maddi Duran Varlık Alımlarından Kaynaklanan Nakit Çıkışları</t>
  </si>
  <si>
    <t xml:space="preserve">       Stok Alımlarından Kaynaklanan Nakit Çıkışları</t>
  </si>
  <si>
    <t xml:space="preserve">       Maddi Olmayan Duran Varlık Satışlarından Kaynaklanan Nakit Girişleri</t>
  </si>
  <si>
    <t xml:space="preserve">       Maddi Duran Varlık Satışlarından Kaynaklanan Nakit Girişleri</t>
  </si>
  <si>
    <t xml:space="preserve">       Stok Satışlarından Kaynaklanan Nakit Girişleri</t>
  </si>
  <si>
    <t xml:space="preserve">       YATIRIMLARDAN KAYNAKLANAN NAKİT AKIŞLARI</t>
  </si>
  <si>
    <t xml:space="preserve">        Diğer Giderler</t>
  </si>
  <si>
    <t xml:space="preserve">        Proje Kapsamında Yapılan Cari Giderler</t>
  </si>
  <si>
    <t xml:space="preserve">        Sermaye Transferleri</t>
  </si>
  <si>
    <t xml:space="preserve">        Cari Transferler</t>
  </si>
  <si>
    <t xml:space="preserve">        Faiz Giderleri</t>
  </si>
  <si>
    <t xml:space="preserve">        Mal ve Hizmet Giderleri</t>
  </si>
  <si>
    <t xml:space="preserve">        Sosyal Güvenlik Kurumlarına Devlet Primleri</t>
  </si>
  <si>
    <t xml:space="preserve">        Personel Giderleri</t>
  </si>
  <si>
    <t xml:space="preserve">       Menkul Kıymet ve Varlık Gelirleri</t>
  </si>
  <si>
    <t xml:space="preserve">       Faizler, Cezalar, Paylar</t>
  </si>
  <si>
    <t xml:space="preserve">       Alınan Bağış ve Yardımlar</t>
  </si>
  <si>
    <t xml:space="preserve">       Teşebbüs ve Mülkiyet Gelirleri</t>
  </si>
  <si>
    <t xml:space="preserve">       Vergi Gelirleri</t>
  </si>
  <si>
    <t xml:space="preserve">        FAALİYETLERDEN KAYNAKLANAN NAKİT AKIŞLARI</t>
  </si>
  <si>
    <t>TUTAR</t>
  </si>
  <si>
    <t>NAKİT AKIŞLARI</t>
  </si>
  <si>
    <t>…. Yılı Nakit Akış Tablosu</t>
  </si>
  <si>
    <t>Vakıflar Genel Müdürlüğü 2016 Yılı Nakit Akış Tablosu (Bin TL)</t>
  </si>
  <si>
    <t xml:space="preserve">        Verilen Çekler ve Gönderme Emirleri </t>
  </si>
  <si>
    <t xml:space="preserve">        Döviz </t>
  </si>
  <si>
    <t xml:space="preserve">        Döviz Gönderme Emirleri </t>
  </si>
  <si>
    <t xml:space="preserve">        Elçilik ve Konsolosluklar Nezdindeki Paralar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</si>
</sst>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name val="Calibri"/>
      <family val="2"/>
      <charset val="162"/>
    </font>
    <font>
      <sz val="12"/>
      <name val="Calibri"/>
      <family val="2"/>
    </font>
    <font>
      <b/>
      <sz val="12"/>
      <name val="Calibri"/>
      <family val="2"/>
      <charset val="162"/>
    </font>
    <font>
      <b/>
      <sz val="12"/>
      <color indexed="9"/>
      <name val="Calibri"/>
      <family val="2"/>
      <charset val="162"/>
    </font>
    <font>
      <b/>
      <sz val="18"/>
      <name val="Calibri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4" fontId="0" fillId="0" borderId="0" xfId="0" applyNumberFormat="1"/>
    <xf numFmtId="2" fontId="0" fillId="0" borderId="0" xfId="0" applyNumberFormat="1"/>
    <xf numFmtId="4" fontId="1" fillId="0" borderId="0" xfId="0" applyNumberFormat="1" applyFont="1"/>
    <xf numFmtId="0" fontId="1" fillId="0" borderId="0" xfId="0" applyFont="1"/>
    <xf numFmtId="0" fontId="0" fillId="2" borderId="0" xfId="0" applyFill="1"/>
    <xf numFmtId="4" fontId="0" fillId="2" borderId="0" xfId="0" applyNumberFormat="1" applyFill="1"/>
    <xf numFmtId="0" fontId="0" fillId="4" borderId="0" xfId="0" applyFill="1"/>
    <xf numFmtId="4" fontId="0" fillId="4" borderId="0" xfId="0" applyNumberFormat="1" applyFill="1"/>
    <xf numFmtId="0" fontId="0" fillId="0" borderId="0" xfId="0" applyFill="1"/>
    <xf numFmtId="4" fontId="0" fillId="0" borderId="0" xfId="0" applyNumberFormat="1" applyFill="1"/>
    <xf numFmtId="1" fontId="1" fillId="0" borderId="0" xfId="0" applyNumberFormat="1" applyFont="1"/>
    <xf numFmtId="4" fontId="0" fillId="3" borderId="0" xfId="0" applyNumberFormat="1" applyFill="1"/>
    <xf numFmtId="4" fontId="0" fillId="5" borderId="0" xfId="0" applyNumberFormat="1" applyFill="1"/>
    <xf numFmtId="4" fontId="1" fillId="3" borderId="0" xfId="0" applyNumberFormat="1" applyFont="1" applyFill="1"/>
    <xf numFmtId="0" fontId="1" fillId="3" borderId="0" xfId="0" applyFont="1" applyFill="1"/>
    <xf numFmtId="4" fontId="0" fillId="6" borderId="0" xfId="0" applyNumberFormat="1" applyFill="1"/>
    <xf numFmtId="4" fontId="0" fillId="7" borderId="0" xfId="0" applyNumberFormat="1" applyFill="1"/>
    <xf numFmtId="0" fontId="0" fillId="3" borderId="0" xfId="0" applyFill="1"/>
    <xf numFmtId="0" fontId="0" fillId="8" borderId="0" xfId="0" applyFill="1"/>
    <xf numFmtId="0" fontId="3" fillId="0" borderId="0" xfId="1" applyFont="1"/>
    <xf numFmtId="4" fontId="3" fillId="0" borderId="0" xfId="1" applyNumberFormat="1" applyFont="1"/>
    <xf numFmtId="164" fontId="4" fillId="0" borderId="1" xfId="1" applyNumberFormat="1" applyFont="1" applyBorder="1"/>
    <xf numFmtId="0" fontId="4" fillId="0" borderId="2" xfId="1" applyFont="1" applyBorder="1"/>
    <xf numFmtId="164" fontId="4" fillId="0" borderId="3" xfId="1" applyNumberFormat="1" applyFont="1" applyBorder="1"/>
    <xf numFmtId="0" fontId="4" fillId="0" borderId="4" xfId="1" applyFont="1" applyBorder="1"/>
    <xf numFmtId="164" fontId="5" fillId="9" borderId="5" xfId="1" applyNumberFormat="1" applyFont="1" applyFill="1" applyBorder="1"/>
    <xf numFmtId="0" fontId="5" fillId="9" borderId="6" xfId="1" applyFont="1" applyFill="1" applyBorder="1"/>
    <xf numFmtId="164" fontId="5" fillId="9" borderId="3" xfId="1" applyNumberFormat="1" applyFont="1" applyFill="1" applyBorder="1"/>
    <xf numFmtId="0" fontId="5" fillId="9" borderId="4" xfId="1" applyFont="1" applyFill="1" applyBorder="1"/>
    <xf numFmtId="164" fontId="4" fillId="10" borderId="3" xfId="1" applyNumberFormat="1" applyFont="1" applyFill="1" applyBorder="1"/>
    <xf numFmtId="0" fontId="4" fillId="10" borderId="4" xfId="1" applyFont="1" applyFill="1" applyBorder="1"/>
    <xf numFmtId="0" fontId="4" fillId="10" borderId="3" xfId="1" applyFont="1" applyFill="1" applyBorder="1"/>
    <xf numFmtId="0" fontId="6" fillId="11" borderId="5" xfId="1" applyFont="1" applyFill="1" applyBorder="1" applyAlignment="1">
      <alignment horizontal="center" vertical="center"/>
    </xf>
    <xf numFmtId="0" fontId="6" fillId="11" borderId="6" xfId="1" applyFont="1" applyFill="1" applyBorder="1" applyAlignment="1">
      <alignment horizontal="center" vertical="center"/>
    </xf>
    <xf numFmtId="164" fontId="4" fillId="3" borderId="3" xfId="1" applyNumberFormat="1" applyFont="1" applyFill="1" applyBorder="1"/>
    <xf numFmtId="164" fontId="4" fillId="0" borderId="3" xfId="1" applyNumberFormat="1" applyFont="1" applyFill="1" applyBorder="1"/>
    <xf numFmtId="0" fontId="7" fillId="0" borderId="7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name="2015 YILI KESİN MİZAN_1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2016 YILI GEÇİCİ MİZAN" connectionId="4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2016 NAKİT AKIŞ TABLOSU DETAY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2016 NAKİT AKIŞ TABLOSU ÖZET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queryTable" Target="../queryTables/queryTable4.xml"/><Relationship Id="rId1" Type="http://schemas.openxmlformats.org/officeDocument/2006/relationships/vmlDrawing" Target="../drawings/vmlDrawing1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81"/>
  <sheetViews>
    <sheetView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F19" sqref="F19"/>
    </sheetView>
  </sheetViews>
  <sheetFormatPr defaultRowHeight="15" x14ac:dyDescent="0.25"/>
  <cols>
    <col min="1" max="1" width="4" bestFit="1" customWidth="1"/>
    <col min="2" max="2" width="8.42578125" customWidth="1"/>
    <col min="3" max="3" width="9.5703125" customWidth="1"/>
    <col min="4" max="4" width="9.42578125" customWidth="1"/>
    <col min="5" max="5" width="9.28515625" customWidth="1"/>
    <col min="6" max="6" width="46.42578125" customWidth="1"/>
    <col min="7" max="8" width="16.42578125" style="1" bestFit="1" customWidth="1"/>
  </cols>
  <sheetData>
    <row r="1" spans="1:8" x14ac:dyDescent="0.25">
      <c r="G1" s="1" t="s">
        <v>915</v>
      </c>
      <c r="H1" s="1" t="s">
        <v>916</v>
      </c>
    </row>
    <row r="2" spans="1:8" x14ac:dyDescent="0.25">
      <c r="A2">
        <v>102</v>
      </c>
      <c r="B2">
        <v>1</v>
      </c>
      <c r="C2">
        <v>1</v>
      </c>
      <c r="D2">
        <v>1</v>
      </c>
      <c r="E2">
        <v>0</v>
      </c>
      <c r="F2" t="s">
        <v>0</v>
      </c>
      <c r="G2" s="1">
        <v>6390534.1299999999</v>
      </c>
      <c r="H2" s="1">
        <v>6390534.1299999999</v>
      </c>
    </row>
    <row r="3" spans="1:8" x14ac:dyDescent="0.25">
      <c r="A3">
        <v>102</v>
      </c>
      <c r="B3">
        <v>1</v>
      </c>
      <c r="C3">
        <v>1</v>
      </c>
      <c r="D3">
        <v>2</v>
      </c>
      <c r="E3">
        <v>0</v>
      </c>
      <c r="F3" t="s">
        <v>1</v>
      </c>
      <c r="G3" s="1">
        <v>31329368.780000001</v>
      </c>
      <c r="H3" s="1">
        <v>31147834.100000001</v>
      </c>
    </row>
    <row r="4" spans="1:8" x14ac:dyDescent="0.25">
      <c r="A4">
        <v>102</v>
      </c>
      <c r="B4">
        <v>6</v>
      </c>
      <c r="C4">
        <v>1</v>
      </c>
      <c r="D4">
        <v>1</v>
      </c>
      <c r="E4">
        <v>0</v>
      </c>
      <c r="F4" t="s">
        <v>0</v>
      </c>
      <c r="G4" s="1">
        <v>6271269.4299999997</v>
      </c>
      <c r="H4" s="1">
        <v>6271269.4299999997</v>
      </c>
    </row>
    <row r="5" spans="1:8" x14ac:dyDescent="0.25">
      <c r="A5">
        <v>102</v>
      </c>
      <c r="B5">
        <v>6</v>
      </c>
      <c r="C5">
        <v>1</v>
      </c>
      <c r="D5">
        <v>2</v>
      </c>
      <c r="E5">
        <v>0</v>
      </c>
      <c r="F5" t="s">
        <v>1</v>
      </c>
      <c r="G5" s="1">
        <v>34184173.630000003</v>
      </c>
      <c r="H5" s="1">
        <v>33973725.049999997</v>
      </c>
    </row>
    <row r="6" spans="1:8" x14ac:dyDescent="0.25">
      <c r="A6">
        <v>102</v>
      </c>
      <c r="B6">
        <v>6</v>
      </c>
      <c r="C6">
        <v>99</v>
      </c>
      <c r="D6">
        <v>2</v>
      </c>
      <c r="E6">
        <v>0</v>
      </c>
      <c r="F6" t="s">
        <v>1</v>
      </c>
      <c r="G6" s="1">
        <v>1253853.74</v>
      </c>
      <c r="H6" s="1">
        <v>1248204.17</v>
      </c>
    </row>
    <row r="7" spans="1:8" x14ac:dyDescent="0.25">
      <c r="A7">
        <v>102</v>
      </c>
      <c r="B7">
        <v>7</v>
      </c>
      <c r="C7">
        <v>1</v>
      </c>
      <c r="D7">
        <v>1</v>
      </c>
      <c r="E7">
        <v>0</v>
      </c>
      <c r="F7" t="s">
        <v>0</v>
      </c>
      <c r="G7" s="1">
        <v>3299207.79</v>
      </c>
      <c r="H7" s="1">
        <v>299207.78999999998</v>
      </c>
    </row>
    <row r="8" spans="1:8" x14ac:dyDescent="0.25">
      <c r="A8">
        <v>102</v>
      </c>
      <c r="B8">
        <v>7</v>
      </c>
      <c r="C8">
        <v>1</v>
      </c>
      <c r="D8">
        <v>2</v>
      </c>
      <c r="E8">
        <v>0</v>
      </c>
      <c r="F8" t="s">
        <v>1</v>
      </c>
      <c r="G8" s="1">
        <v>15393398.42</v>
      </c>
      <c r="H8" s="1">
        <v>14976483.380000001</v>
      </c>
    </row>
    <row r="9" spans="1:8" x14ac:dyDescent="0.25">
      <c r="A9">
        <v>102</v>
      </c>
      <c r="B9">
        <v>7</v>
      </c>
      <c r="C9">
        <v>99</v>
      </c>
      <c r="D9">
        <v>2</v>
      </c>
      <c r="E9">
        <v>0</v>
      </c>
      <c r="F9" t="s">
        <v>1</v>
      </c>
      <c r="G9" s="1">
        <v>990700.77</v>
      </c>
      <c r="H9" s="1">
        <v>906238.1</v>
      </c>
    </row>
    <row r="10" spans="1:8" x14ac:dyDescent="0.25">
      <c r="A10">
        <v>102</v>
      </c>
      <c r="B10">
        <v>9</v>
      </c>
      <c r="C10">
        <v>1</v>
      </c>
      <c r="D10">
        <v>1</v>
      </c>
      <c r="E10">
        <v>0</v>
      </c>
      <c r="F10" t="s">
        <v>0</v>
      </c>
      <c r="G10" s="1">
        <v>3493810.08</v>
      </c>
      <c r="H10" s="1">
        <v>465166.24</v>
      </c>
    </row>
    <row r="11" spans="1:8" x14ac:dyDescent="0.25">
      <c r="A11">
        <v>102</v>
      </c>
      <c r="B11">
        <v>9</v>
      </c>
      <c r="C11">
        <v>1</v>
      </c>
      <c r="D11">
        <v>2</v>
      </c>
      <c r="E11">
        <v>0</v>
      </c>
      <c r="F11" t="s">
        <v>1</v>
      </c>
      <c r="G11" s="1">
        <v>10156881.27</v>
      </c>
      <c r="H11" s="1">
        <v>9677742.7599999998</v>
      </c>
    </row>
    <row r="12" spans="1:8" x14ac:dyDescent="0.25">
      <c r="A12">
        <v>102</v>
      </c>
      <c r="B12">
        <v>10</v>
      </c>
      <c r="C12">
        <v>1</v>
      </c>
      <c r="D12">
        <v>1</v>
      </c>
      <c r="E12">
        <v>0</v>
      </c>
      <c r="F12" t="s">
        <v>0</v>
      </c>
      <c r="G12" s="1">
        <v>3510333.63</v>
      </c>
      <c r="H12" s="1">
        <v>480629.79</v>
      </c>
    </row>
    <row r="13" spans="1:8" x14ac:dyDescent="0.25">
      <c r="A13">
        <v>102</v>
      </c>
      <c r="B13">
        <v>10</v>
      </c>
      <c r="C13">
        <v>1</v>
      </c>
      <c r="D13">
        <v>2</v>
      </c>
      <c r="E13">
        <v>0</v>
      </c>
      <c r="F13" t="s">
        <v>1</v>
      </c>
      <c r="G13" s="1">
        <v>14229701.58</v>
      </c>
      <c r="H13" s="1">
        <v>14079755.43</v>
      </c>
    </row>
    <row r="14" spans="1:8" x14ac:dyDescent="0.25">
      <c r="A14">
        <v>102</v>
      </c>
      <c r="B14">
        <v>13</v>
      </c>
      <c r="C14">
        <v>1</v>
      </c>
      <c r="D14">
        <v>1</v>
      </c>
      <c r="E14">
        <v>0</v>
      </c>
      <c r="F14" t="s">
        <v>0</v>
      </c>
      <c r="G14" s="1">
        <v>3225026.44</v>
      </c>
      <c r="H14" s="1">
        <v>225026.44</v>
      </c>
    </row>
    <row r="15" spans="1:8" x14ac:dyDescent="0.25">
      <c r="A15">
        <v>102</v>
      </c>
      <c r="B15">
        <v>13</v>
      </c>
      <c r="C15">
        <v>1</v>
      </c>
      <c r="D15">
        <v>2</v>
      </c>
      <c r="E15">
        <v>0</v>
      </c>
      <c r="F15" t="s">
        <v>1</v>
      </c>
      <c r="G15" s="1">
        <v>14522614.98</v>
      </c>
      <c r="H15" s="1">
        <v>14290289.27</v>
      </c>
    </row>
    <row r="16" spans="1:8" x14ac:dyDescent="0.25">
      <c r="A16">
        <v>102</v>
      </c>
      <c r="B16">
        <v>16</v>
      </c>
      <c r="C16">
        <v>1</v>
      </c>
      <c r="D16">
        <v>1</v>
      </c>
      <c r="E16">
        <v>0</v>
      </c>
      <c r="F16" t="s">
        <v>0</v>
      </c>
      <c r="G16" s="1">
        <v>3477915.93</v>
      </c>
      <c r="H16" s="1">
        <v>3477915.93</v>
      </c>
    </row>
    <row r="17" spans="1:8" x14ac:dyDescent="0.25">
      <c r="A17">
        <v>102</v>
      </c>
      <c r="B17">
        <v>16</v>
      </c>
      <c r="C17">
        <v>1</v>
      </c>
      <c r="D17">
        <v>2</v>
      </c>
      <c r="E17">
        <v>0</v>
      </c>
      <c r="F17" t="s">
        <v>1</v>
      </c>
      <c r="G17" s="1">
        <v>16092168.15</v>
      </c>
      <c r="H17" s="1">
        <v>15703492.970000001</v>
      </c>
    </row>
    <row r="18" spans="1:8" x14ac:dyDescent="0.25">
      <c r="A18">
        <v>102</v>
      </c>
      <c r="B18">
        <v>21</v>
      </c>
      <c r="C18">
        <v>1</v>
      </c>
      <c r="D18">
        <v>1</v>
      </c>
      <c r="E18">
        <v>0</v>
      </c>
      <c r="F18" t="s">
        <v>0</v>
      </c>
      <c r="G18" s="1">
        <v>6224844.7699999996</v>
      </c>
      <c r="H18" s="1">
        <v>3224844.77</v>
      </c>
    </row>
    <row r="19" spans="1:8" x14ac:dyDescent="0.25">
      <c r="A19">
        <v>102</v>
      </c>
      <c r="B19">
        <v>21</v>
      </c>
      <c r="C19">
        <v>1</v>
      </c>
      <c r="D19">
        <v>2</v>
      </c>
      <c r="E19">
        <v>0</v>
      </c>
      <c r="F19" t="s">
        <v>1</v>
      </c>
      <c r="G19" s="1">
        <v>24919702.52</v>
      </c>
      <c r="H19" s="1">
        <v>24817330.23</v>
      </c>
    </row>
    <row r="20" spans="1:8" x14ac:dyDescent="0.25">
      <c r="A20">
        <v>102</v>
      </c>
      <c r="B20">
        <v>22</v>
      </c>
      <c r="C20">
        <v>1</v>
      </c>
      <c r="D20">
        <v>1</v>
      </c>
      <c r="E20">
        <v>0</v>
      </c>
      <c r="F20" t="s">
        <v>0</v>
      </c>
      <c r="G20" s="1">
        <v>6482760.71</v>
      </c>
      <c r="H20" s="1">
        <v>3482760.71</v>
      </c>
    </row>
    <row r="21" spans="1:8" x14ac:dyDescent="0.25">
      <c r="A21">
        <v>102</v>
      </c>
      <c r="B21">
        <v>22</v>
      </c>
      <c r="C21">
        <v>1</v>
      </c>
      <c r="D21">
        <v>2</v>
      </c>
      <c r="E21">
        <v>0</v>
      </c>
      <c r="F21" t="s">
        <v>1</v>
      </c>
      <c r="G21" s="1">
        <v>23472685.600000001</v>
      </c>
      <c r="H21" s="1">
        <v>23235807.09</v>
      </c>
    </row>
    <row r="22" spans="1:8" x14ac:dyDescent="0.25">
      <c r="A22">
        <v>102</v>
      </c>
      <c r="B22">
        <v>22</v>
      </c>
      <c r="C22">
        <v>2</v>
      </c>
      <c r="D22">
        <v>2</v>
      </c>
      <c r="E22">
        <v>0</v>
      </c>
      <c r="F22" t="s">
        <v>1</v>
      </c>
      <c r="G22" s="1">
        <v>33.33</v>
      </c>
      <c r="H22" s="1">
        <v>0</v>
      </c>
    </row>
    <row r="23" spans="1:8" x14ac:dyDescent="0.25">
      <c r="A23">
        <v>102</v>
      </c>
      <c r="B23">
        <v>22</v>
      </c>
      <c r="C23">
        <v>3</v>
      </c>
      <c r="D23">
        <v>2</v>
      </c>
      <c r="E23">
        <v>0</v>
      </c>
      <c r="F23" t="s">
        <v>1</v>
      </c>
      <c r="G23" s="1">
        <v>2385.4</v>
      </c>
      <c r="H23" s="1">
        <v>2380</v>
      </c>
    </row>
    <row r="24" spans="1:8" x14ac:dyDescent="0.25">
      <c r="A24">
        <v>102</v>
      </c>
      <c r="B24">
        <v>22</v>
      </c>
      <c r="C24">
        <v>4</v>
      </c>
      <c r="D24">
        <v>2</v>
      </c>
      <c r="E24">
        <v>0</v>
      </c>
      <c r="F24" t="s">
        <v>1</v>
      </c>
      <c r="G24" s="1">
        <v>41.35</v>
      </c>
      <c r="H24" s="1">
        <v>0</v>
      </c>
    </row>
    <row r="25" spans="1:8" x14ac:dyDescent="0.25">
      <c r="A25">
        <v>102</v>
      </c>
      <c r="B25">
        <v>22</v>
      </c>
      <c r="C25">
        <v>99</v>
      </c>
      <c r="D25">
        <v>2</v>
      </c>
      <c r="E25">
        <v>0</v>
      </c>
      <c r="F25" t="s">
        <v>1</v>
      </c>
      <c r="G25" s="1">
        <v>135373.26999999999</v>
      </c>
      <c r="H25" s="1">
        <v>135362.32</v>
      </c>
    </row>
    <row r="26" spans="1:8" x14ac:dyDescent="0.25">
      <c r="A26">
        <v>102</v>
      </c>
      <c r="B26">
        <v>25</v>
      </c>
      <c r="C26">
        <v>1</v>
      </c>
      <c r="D26">
        <v>1</v>
      </c>
      <c r="E26">
        <v>0</v>
      </c>
      <c r="F26" t="s">
        <v>0</v>
      </c>
      <c r="G26" s="1">
        <v>3000000</v>
      </c>
      <c r="H26" s="1">
        <v>0</v>
      </c>
    </row>
    <row r="27" spans="1:8" x14ac:dyDescent="0.25">
      <c r="A27">
        <v>102</v>
      </c>
      <c r="B27">
        <v>25</v>
      </c>
      <c r="C27">
        <v>1</v>
      </c>
      <c r="D27">
        <v>2</v>
      </c>
      <c r="E27">
        <v>0</v>
      </c>
      <c r="F27" t="s">
        <v>1</v>
      </c>
      <c r="G27" s="1">
        <v>21196810.350000001</v>
      </c>
      <c r="H27" s="1">
        <v>21163927.449999999</v>
      </c>
    </row>
    <row r="28" spans="1:8" x14ac:dyDescent="0.25">
      <c r="A28">
        <v>102</v>
      </c>
      <c r="B28">
        <v>27</v>
      </c>
      <c r="C28">
        <v>1</v>
      </c>
      <c r="D28">
        <v>1</v>
      </c>
      <c r="E28">
        <v>0</v>
      </c>
      <c r="F28" t="s">
        <v>0</v>
      </c>
      <c r="G28" s="1">
        <v>3278184.44</v>
      </c>
      <c r="H28" s="1">
        <v>278184.44</v>
      </c>
    </row>
    <row r="29" spans="1:8" x14ac:dyDescent="0.25">
      <c r="A29">
        <v>102</v>
      </c>
      <c r="B29">
        <v>27</v>
      </c>
      <c r="C29">
        <v>1</v>
      </c>
      <c r="D29">
        <v>2</v>
      </c>
      <c r="E29">
        <v>0</v>
      </c>
      <c r="F29" t="s">
        <v>1</v>
      </c>
      <c r="G29" s="1">
        <v>12457999.609999999</v>
      </c>
      <c r="H29" s="1">
        <v>12339527.57</v>
      </c>
    </row>
    <row r="30" spans="1:8" x14ac:dyDescent="0.25">
      <c r="A30">
        <v>102</v>
      </c>
      <c r="B30">
        <v>31</v>
      </c>
      <c r="C30">
        <v>1</v>
      </c>
      <c r="D30">
        <v>1</v>
      </c>
      <c r="E30">
        <v>0</v>
      </c>
      <c r="F30" t="s">
        <v>0</v>
      </c>
      <c r="G30" s="1">
        <v>3261348.83</v>
      </c>
      <c r="H30" s="1">
        <v>246677.6</v>
      </c>
    </row>
    <row r="31" spans="1:8" x14ac:dyDescent="0.25">
      <c r="A31">
        <v>102</v>
      </c>
      <c r="B31">
        <v>31</v>
      </c>
      <c r="C31">
        <v>1</v>
      </c>
      <c r="D31">
        <v>2</v>
      </c>
      <c r="E31">
        <v>0</v>
      </c>
      <c r="F31" t="s">
        <v>1</v>
      </c>
      <c r="G31" s="1">
        <v>15148309.550000001</v>
      </c>
      <c r="H31" s="1">
        <v>15029394.359999999</v>
      </c>
    </row>
    <row r="32" spans="1:8" x14ac:dyDescent="0.25">
      <c r="A32">
        <v>102</v>
      </c>
      <c r="B32">
        <v>34</v>
      </c>
      <c r="C32">
        <v>1</v>
      </c>
      <c r="D32">
        <v>2</v>
      </c>
      <c r="E32">
        <v>0</v>
      </c>
      <c r="F32" t="s">
        <v>1</v>
      </c>
      <c r="G32" s="1">
        <v>11619384.93</v>
      </c>
      <c r="H32" s="1">
        <v>11496199.65</v>
      </c>
    </row>
    <row r="33" spans="1:8" x14ac:dyDescent="0.25">
      <c r="A33">
        <v>102</v>
      </c>
      <c r="B33">
        <v>34</v>
      </c>
      <c r="C33">
        <v>6</v>
      </c>
      <c r="D33">
        <v>1</v>
      </c>
      <c r="E33">
        <v>0</v>
      </c>
      <c r="F33" t="s">
        <v>0</v>
      </c>
      <c r="G33" s="1">
        <v>27383170.75</v>
      </c>
      <c r="H33" s="1">
        <v>7383170.75</v>
      </c>
    </row>
    <row r="34" spans="1:8" x14ac:dyDescent="0.25">
      <c r="A34">
        <v>102</v>
      </c>
      <c r="B34">
        <v>34</v>
      </c>
      <c r="C34">
        <v>6</v>
      </c>
      <c r="D34">
        <v>2</v>
      </c>
      <c r="E34">
        <v>0</v>
      </c>
      <c r="F34" t="s">
        <v>1</v>
      </c>
      <c r="G34" s="1">
        <v>144116749.5</v>
      </c>
      <c r="H34" s="1">
        <v>143642570.19999999</v>
      </c>
    </row>
    <row r="35" spans="1:8" x14ac:dyDescent="0.25">
      <c r="A35">
        <v>102</v>
      </c>
      <c r="B35">
        <v>34</v>
      </c>
      <c r="C35">
        <v>18</v>
      </c>
      <c r="D35">
        <v>2</v>
      </c>
      <c r="E35">
        <v>0</v>
      </c>
      <c r="F35" t="s">
        <v>1</v>
      </c>
      <c r="G35" s="1">
        <v>95104.72</v>
      </c>
      <c r="H35" s="1">
        <v>94904.72</v>
      </c>
    </row>
    <row r="36" spans="1:8" x14ac:dyDescent="0.25">
      <c r="A36">
        <v>102</v>
      </c>
      <c r="B36">
        <v>34</v>
      </c>
      <c r="C36">
        <v>99</v>
      </c>
      <c r="D36">
        <v>1</v>
      </c>
      <c r="E36">
        <v>0</v>
      </c>
      <c r="F36" t="s">
        <v>0</v>
      </c>
      <c r="G36" s="1">
        <v>29802478.719999999</v>
      </c>
      <c r="H36" s="1">
        <v>4802478.72</v>
      </c>
    </row>
    <row r="37" spans="1:8" x14ac:dyDescent="0.25">
      <c r="A37">
        <v>102</v>
      </c>
      <c r="B37">
        <v>34</v>
      </c>
      <c r="C37">
        <v>99</v>
      </c>
      <c r="D37">
        <v>2</v>
      </c>
      <c r="E37">
        <v>0</v>
      </c>
      <c r="F37" t="s">
        <v>1</v>
      </c>
      <c r="G37" s="1">
        <v>73541087.010000005</v>
      </c>
      <c r="H37" s="1">
        <v>73238229.469999999</v>
      </c>
    </row>
    <row r="38" spans="1:8" x14ac:dyDescent="0.25">
      <c r="A38">
        <v>102</v>
      </c>
      <c r="B38">
        <v>35</v>
      </c>
      <c r="C38">
        <v>1</v>
      </c>
      <c r="D38">
        <v>1</v>
      </c>
      <c r="E38">
        <v>0</v>
      </c>
      <c r="F38" t="s">
        <v>0</v>
      </c>
      <c r="G38" s="1">
        <v>3562637.85</v>
      </c>
      <c r="H38" s="1">
        <v>533994.01</v>
      </c>
    </row>
    <row r="39" spans="1:8" x14ac:dyDescent="0.25">
      <c r="A39">
        <v>102</v>
      </c>
      <c r="B39">
        <v>35</v>
      </c>
      <c r="C39">
        <v>1</v>
      </c>
      <c r="D39">
        <v>2</v>
      </c>
      <c r="E39">
        <v>0</v>
      </c>
      <c r="F39" t="s">
        <v>1</v>
      </c>
      <c r="G39" s="1">
        <v>14724472.699999999</v>
      </c>
      <c r="H39" s="1">
        <v>14388850.619999999</v>
      </c>
    </row>
    <row r="40" spans="1:8" x14ac:dyDescent="0.25">
      <c r="A40">
        <v>102</v>
      </c>
      <c r="B40">
        <v>35</v>
      </c>
      <c r="C40">
        <v>3</v>
      </c>
      <c r="D40">
        <v>2</v>
      </c>
      <c r="E40">
        <v>0</v>
      </c>
      <c r="F40" t="s">
        <v>1</v>
      </c>
      <c r="G40" s="1">
        <v>1342648.17</v>
      </c>
      <c r="H40" s="1">
        <v>1285000</v>
      </c>
    </row>
    <row r="41" spans="1:8" x14ac:dyDescent="0.25">
      <c r="A41">
        <v>102</v>
      </c>
      <c r="B41">
        <v>37</v>
      </c>
      <c r="C41">
        <v>1</v>
      </c>
      <c r="D41">
        <v>1</v>
      </c>
      <c r="E41">
        <v>0</v>
      </c>
      <c r="F41" t="s">
        <v>0</v>
      </c>
      <c r="G41" s="1">
        <v>3306613.15</v>
      </c>
      <c r="H41" s="1">
        <v>306613.15000000002</v>
      </c>
    </row>
    <row r="42" spans="1:8" x14ac:dyDescent="0.25">
      <c r="A42">
        <v>102</v>
      </c>
      <c r="B42">
        <v>37</v>
      </c>
      <c r="C42">
        <v>1</v>
      </c>
      <c r="D42">
        <v>2</v>
      </c>
      <c r="E42">
        <v>0</v>
      </c>
      <c r="F42" t="s">
        <v>1</v>
      </c>
      <c r="G42" s="1">
        <v>11320977.369999999</v>
      </c>
      <c r="H42" s="1">
        <v>10988405.33</v>
      </c>
    </row>
    <row r="43" spans="1:8" x14ac:dyDescent="0.25">
      <c r="A43">
        <v>102</v>
      </c>
      <c r="B43">
        <v>38</v>
      </c>
      <c r="C43">
        <v>1</v>
      </c>
      <c r="D43">
        <v>1</v>
      </c>
      <c r="E43">
        <v>0</v>
      </c>
      <c r="F43" t="s">
        <v>0</v>
      </c>
      <c r="G43" s="1">
        <v>3000000</v>
      </c>
      <c r="H43" s="1">
        <v>0</v>
      </c>
    </row>
    <row r="44" spans="1:8" x14ac:dyDescent="0.25">
      <c r="A44">
        <v>102</v>
      </c>
      <c r="B44">
        <v>38</v>
      </c>
      <c r="C44">
        <v>1</v>
      </c>
      <c r="D44">
        <v>2</v>
      </c>
      <c r="E44">
        <v>0</v>
      </c>
      <c r="F44" t="s">
        <v>1</v>
      </c>
      <c r="G44" s="1">
        <v>12896527.01</v>
      </c>
      <c r="H44" s="1">
        <v>12811647.08</v>
      </c>
    </row>
    <row r="45" spans="1:8" x14ac:dyDescent="0.25">
      <c r="A45">
        <v>102</v>
      </c>
      <c r="B45">
        <v>42</v>
      </c>
      <c r="C45">
        <v>1</v>
      </c>
      <c r="D45">
        <v>1</v>
      </c>
      <c r="E45">
        <v>0</v>
      </c>
      <c r="F45" t="s">
        <v>0</v>
      </c>
      <c r="G45" s="1">
        <v>3510581.99</v>
      </c>
      <c r="H45" s="1">
        <v>481938.15</v>
      </c>
    </row>
    <row r="46" spans="1:8" x14ac:dyDescent="0.25">
      <c r="A46">
        <v>102</v>
      </c>
      <c r="B46">
        <v>42</v>
      </c>
      <c r="C46">
        <v>1</v>
      </c>
      <c r="D46">
        <v>2</v>
      </c>
      <c r="E46">
        <v>0</v>
      </c>
      <c r="F46" t="s">
        <v>1</v>
      </c>
      <c r="G46" s="1">
        <v>13275610.77</v>
      </c>
      <c r="H46" s="1">
        <v>13151937.76</v>
      </c>
    </row>
    <row r="47" spans="1:8" x14ac:dyDescent="0.25">
      <c r="A47">
        <v>102</v>
      </c>
      <c r="B47">
        <v>43</v>
      </c>
      <c r="C47">
        <v>1</v>
      </c>
      <c r="D47">
        <v>1</v>
      </c>
      <c r="E47">
        <v>0</v>
      </c>
      <c r="F47" t="s">
        <v>0</v>
      </c>
      <c r="G47" s="1">
        <v>3262707.27</v>
      </c>
      <c r="H47" s="1">
        <v>262707.27</v>
      </c>
    </row>
    <row r="48" spans="1:8" x14ac:dyDescent="0.25">
      <c r="A48">
        <v>102</v>
      </c>
      <c r="B48">
        <v>43</v>
      </c>
      <c r="C48">
        <v>1</v>
      </c>
      <c r="D48">
        <v>2</v>
      </c>
      <c r="E48">
        <v>0</v>
      </c>
      <c r="F48" t="s">
        <v>1</v>
      </c>
      <c r="G48" s="1">
        <v>15671867.460000001</v>
      </c>
      <c r="H48" s="1">
        <v>15604053.57</v>
      </c>
    </row>
    <row r="49" spans="1:8" x14ac:dyDescent="0.25">
      <c r="A49">
        <v>102</v>
      </c>
      <c r="B49">
        <v>43</v>
      </c>
      <c r="C49">
        <v>2</v>
      </c>
      <c r="D49">
        <v>2</v>
      </c>
      <c r="E49">
        <v>0</v>
      </c>
      <c r="F49" t="s">
        <v>1</v>
      </c>
      <c r="G49" s="1">
        <v>854941.98</v>
      </c>
      <c r="H49" s="1">
        <v>851278.83</v>
      </c>
    </row>
    <row r="50" spans="1:8" x14ac:dyDescent="0.25">
      <c r="A50">
        <v>102</v>
      </c>
      <c r="B50">
        <v>43</v>
      </c>
      <c r="C50">
        <v>3</v>
      </c>
      <c r="D50">
        <v>2</v>
      </c>
      <c r="E50">
        <v>0</v>
      </c>
      <c r="F50" t="s">
        <v>1</v>
      </c>
      <c r="G50" s="1">
        <v>46242</v>
      </c>
      <c r="H50" s="1">
        <v>43355</v>
      </c>
    </row>
    <row r="51" spans="1:8" x14ac:dyDescent="0.25">
      <c r="A51">
        <v>102</v>
      </c>
      <c r="B51">
        <v>44</v>
      </c>
      <c r="C51">
        <v>1</v>
      </c>
      <c r="D51">
        <v>1</v>
      </c>
      <c r="E51">
        <v>0</v>
      </c>
      <c r="F51" t="s">
        <v>0</v>
      </c>
      <c r="G51" s="1">
        <v>3286183.33</v>
      </c>
      <c r="H51" s="1">
        <v>257539.49</v>
      </c>
    </row>
    <row r="52" spans="1:8" x14ac:dyDescent="0.25">
      <c r="A52">
        <v>102</v>
      </c>
      <c r="B52">
        <v>44</v>
      </c>
      <c r="C52">
        <v>1</v>
      </c>
      <c r="D52">
        <v>2</v>
      </c>
      <c r="E52">
        <v>0</v>
      </c>
      <c r="F52" t="s">
        <v>1</v>
      </c>
      <c r="G52" s="1">
        <v>12598517.07</v>
      </c>
      <c r="H52" s="1">
        <v>12561594.59</v>
      </c>
    </row>
    <row r="53" spans="1:8" x14ac:dyDescent="0.25">
      <c r="A53">
        <v>102</v>
      </c>
      <c r="B53">
        <v>55</v>
      </c>
      <c r="C53">
        <v>1</v>
      </c>
      <c r="D53">
        <v>1</v>
      </c>
      <c r="E53">
        <v>0</v>
      </c>
      <c r="F53" t="s">
        <v>0</v>
      </c>
      <c r="G53" s="1">
        <v>3254335.31</v>
      </c>
      <c r="H53" s="1">
        <v>254335.31</v>
      </c>
    </row>
    <row r="54" spans="1:8" x14ac:dyDescent="0.25">
      <c r="A54">
        <v>102</v>
      </c>
      <c r="B54">
        <v>55</v>
      </c>
      <c r="C54">
        <v>1</v>
      </c>
      <c r="D54">
        <v>2</v>
      </c>
      <c r="E54">
        <v>0</v>
      </c>
      <c r="F54" t="s">
        <v>1</v>
      </c>
      <c r="G54" s="1">
        <v>8675578.4199999999</v>
      </c>
      <c r="H54" s="1">
        <v>8577881.5099999998</v>
      </c>
    </row>
    <row r="55" spans="1:8" x14ac:dyDescent="0.25">
      <c r="A55">
        <v>102</v>
      </c>
      <c r="B55">
        <v>55</v>
      </c>
      <c r="C55">
        <v>99</v>
      </c>
      <c r="D55">
        <v>2</v>
      </c>
      <c r="E55">
        <v>0</v>
      </c>
      <c r="F55" t="s">
        <v>1</v>
      </c>
      <c r="G55" s="1">
        <v>600094.35</v>
      </c>
      <c r="H55" s="1">
        <v>547406.46</v>
      </c>
    </row>
    <row r="56" spans="1:8" x14ac:dyDescent="0.25">
      <c r="A56">
        <v>102</v>
      </c>
      <c r="B56">
        <v>58</v>
      </c>
      <c r="C56">
        <v>1</v>
      </c>
      <c r="D56">
        <v>1</v>
      </c>
      <c r="E56">
        <v>0</v>
      </c>
      <c r="F56" t="s">
        <v>0</v>
      </c>
      <c r="G56" s="1">
        <v>3482569.05</v>
      </c>
      <c r="H56" s="1">
        <v>453925.21</v>
      </c>
    </row>
    <row r="57" spans="1:8" x14ac:dyDescent="0.25">
      <c r="A57">
        <v>102</v>
      </c>
      <c r="B57">
        <v>58</v>
      </c>
      <c r="C57">
        <v>1</v>
      </c>
      <c r="D57">
        <v>2</v>
      </c>
      <c r="E57">
        <v>0</v>
      </c>
      <c r="F57" t="s">
        <v>1</v>
      </c>
      <c r="G57" s="1">
        <v>10506293.720000001</v>
      </c>
      <c r="H57" s="1">
        <v>10216641.880000001</v>
      </c>
    </row>
    <row r="58" spans="1:8" x14ac:dyDescent="0.25">
      <c r="A58">
        <v>102</v>
      </c>
      <c r="B58">
        <v>60</v>
      </c>
      <c r="C58">
        <v>1</v>
      </c>
      <c r="D58">
        <v>1</v>
      </c>
      <c r="E58">
        <v>0</v>
      </c>
      <c r="F58" t="s">
        <v>0</v>
      </c>
      <c r="G58" s="1">
        <v>3231545.15</v>
      </c>
      <c r="H58" s="1">
        <v>231545.15</v>
      </c>
    </row>
    <row r="59" spans="1:8" x14ac:dyDescent="0.25">
      <c r="A59">
        <v>102</v>
      </c>
      <c r="B59">
        <v>60</v>
      </c>
      <c r="C59">
        <v>1</v>
      </c>
      <c r="D59">
        <v>2</v>
      </c>
      <c r="E59">
        <v>0</v>
      </c>
      <c r="F59" t="s">
        <v>1</v>
      </c>
      <c r="G59" s="1">
        <v>11129551.5</v>
      </c>
      <c r="H59" s="1">
        <v>10945306.289999999</v>
      </c>
    </row>
    <row r="60" spans="1:8" x14ac:dyDescent="0.25">
      <c r="A60">
        <v>102</v>
      </c>
      <c r="B60">
        <v>60</v>
      </c>
      <c r="C60">
        <v>99</v>
      </c>
      <c r="D60">
        <v>2</v>
      </c>
      <c r="E60">
        <v>0</v>
      </c>
      <c r="F60" t="s">
        <v>1</v>
      </c>
      <c r="G60" s="1">
        <v>1407536.08</v>
      </c>
      <c r="H60" s="1">
        <v>1323753.53</v>
      </c>
    </row>
    <row r="61" spans="1:8" x14ac:dyDescent="0.25">
      <c r="A61">
        <v>102</v>
      </c>
      <c r="B61">
        <v>61</v>
      </c>
      <c r="C61">
        <v>1</v>
      </c>
      <c r="D61">
        <v>1</v>
      </c>
      <c r="E61">
        <v>0</v>
      </c>
      <c r="F61" t="s">
        <v>0</v>
      </c>
      <c r="G61" s="1">
        <v>3298080.87</v>
      </c>
      <c r="H61" s="1">
        <v>271532.93</v>
      </c>
    </row>
    <row r="62" spans="1:8" x14ac:dyDescent="0.25">
      <c r="A62">
        <v>102</v>
      </c>
      <c r="B62">
        <v>61</v>
      </c>
      <c r="C62">
        <v>1</v>
      </c>
      <c r="D62">
        <v>2</v>
      </c>
      <c r="E62">
        <v>0</v>
      </c>
      <c r="F62" t="s">
        <v>1</v>
      </c>
      <c r="G62" s="1">
        <v>9889217.0500000007</v>
      </c>
      <c r="H62" s="1">
        <v>9879841.0600000005</v>
      </c>
    </row>
    <row r="63" spans="1:8" x14ac:dyDescent="0.25">
      <c r="A63">
        <v>102</v>
      </c>
      <c r="B63">
        <v>63</v>
      </c>
      <c r="C63">
        <v>1</v>
      </c>
      <c r="D63">
        <v>1</v>
      </c>
      <c r="E63">
        <v>0</v>
      </c>
      <c r="F63" t="s">
        <v>0</v>
      </c>
      <c r="G63" s="1">
        <v>3305545.83</v>
      </c>
      <c r="H63" s="1">
        <v>276901.99</v>
      </c>
    </row>
    <row r="64" spans="1:8" x14ac:dyDescent="0.25">
      <c r="A64">
        <v>102</v>
      </c>
      <c r="B64">
        <v>63</v>
      </c>
      <c r="C64">
        <v>1</v>
      </c>
      <c r="D64">
        <v>2</v>
      </c>
      <c r="E64">
        <v>0</v>
      </c>
      <c r="F64" t="s">
        <v>1</v>
      </c>
      <c r="G64" s="1">
        <v>8935456.4900000002</v>
      </c>
      <c r="H64" s="1">
        <v>8863068.1500000004</v>
      </c>
    </row>
    <row r="65" spans="1:8" x14ac:dyDescent="0.25">
      <c r="A65">
        <v>102</v>
      </c>
      <c r="B65">
        <v>90</v>
      </c>
      <c r="C65">
        <v>1</v>
      </c>
      <c r="D65">
        <v>1</v>
      </c>
      <c r="E65">
        <v>0</v>
      </c>
      <c r="F65" t="s">
        <v>0</v>
      </c>
      <c r="G65" s="1">
        <v>196892124.38999999</v>
      </c>
      <c r="H65" s="1">
        <v>173609438.63</v>
      </c>
    </row>
    <row r="66" spans="1:8" x14ac:dyDescent="0.25">
      <c r="A66">
        <v>102</v>
      </c>
      <c r="B66">
        <v>90</v>
      </c>
      <c r="C66">
        <v>1</v>
      </c>
      <c r="D66">
        <v>2</v>
      </c>
      <c r="E66">
        <v>0</v>
      </c>
      <c r="F66" t="s">
        <v>1</v>
      </c>
      <c r="G66" s="1">
        <v>665583586.89999998</v>
      </c>
      <c r="H66" s="1">
        <v>663498649.27999997</v>
      </c>
    </row>
    <row r="67" spans="1:8" x14ac:dyDescent="0.25">
      <c r="A67">
        <v>102</v>
      </c>
      <c r="B67">
        <v>90</v>
      </c>
      <c r="C67">
        <v>2</v>
      </c>
      <c r="D67">
        <v>1</v>
      </c>
      <c r="E67">
        <v>0</v>
      </c>
      <c r="F67" t="s">
        <v>0</v>
      </c>
      <c r="G67" s="1">
        <v>29847866.510000002</v>
      </c>
      <c r="H67" s="1">
        <v>2344645.17</v>
      </c>
    </row>
    <row r="68" spans="1:8" x14ac:dyDescent="0.25">
      <c r="A68">
        <v>102</v>
      </c>
      <c r="B68">
        <v>90</v>
      </c>
      <c r="C68">
        <v>2</v>
      </c>
      <c r="D68">
        <v>2</v>
      </c>
      <c r="E68">
        <v>0</v>
      </c>
      <c r="F68" t="s">
        <v>1</v>
      </c>
      <c r="G68" s="1">
        <v>6025682.5</v>
      </c>
      <c r="H68" s="1">
        <v>6025678.6299999999</v>
      </c>
    </row>
    <row r="69" spans="1:8" x14ac:dyDescent="0.25">
      <c r="A69">
        <v>102</v>
      </c>
      <c r="B69">
        <v>90</v>
      </c>
      <c r="C69">
        <v>3</v>
      </c>
      <c r="D69">
        <v>1</v>
      </c>
      <c r="E69">
        <v>0</v>
      </c>
      <c r="F69" t="s">
        <v>0</v>
      </c>
      <c r="G69" s="1">
        <v>491150228</v>
      </c>
      <c r="H69" s="1">
        <v>260150228</v>
      </c>
    </row>
    <row r="70" spans="1:8" x14ac:dyDescent="0.25">
      <c r="A70">
        <v>102</v>
      </c>
      <c r="B70">
        <v>90</v>
      </c>
      <c r="C70">
        <v>3</v>
      </c>
      <c r="D70">
        <v>2</v>
      </c>
      <c r="E70">
        <v>0</v>
      </c>
      <c r="F70" t="s">
        <v>1</v>
      </c>
      <c r="G70" s="1">
        <v>501672886.11000001</v>
      </c>
      <c r="H70" s="1">
        <v>499244877.75</v>
      </c>
    </row>
    <row r="71" spans="1:8" x14ac:dyDescent="0.25">
      <c r="A71">
        <v>102</v>
      </c>
      <c r="B71">
        <v>95</v>
      </c>
      <c r="C71">
        <v>31</v>
      </c>
      <c r="D71">
        <v>0</v>
      </c>
      <c r="E71">
        <v>0</v>
      </c>
      <c r="F71" t="s">
        <v>2</v>
      </c>
      <c r="G71" s="1">
        <v>1503.33</v>
      </c>
      <c r="H71" s="1">
        <v>97.44</v>
      </c>
    </row>
    <row r="72" spans="1:8" x14ac:dyDescent="0.25">
      <c r="A72">
        <v>103</v>
      </c>
      <c r="B72">
        <v>1</v>
      </c>
      <c r="C72">
        <v>0</v>
      </c>
      <c r="D72">
        <v>0</v>
      </c>
      <c r="E72">
        <v>0</v>
      </c>
      <c r="F72" t="s">
        <v>3</v>
      </c>
      <c r="G72" s="1">
        <v>255747.71</v>
      </c>
      <c r="H72" s="1">
        <v>255747.71</v>
      </c>
    </row>
    <row r="73" spans="1:8" x14ac:dyDescent="0.25">
      <c r="A73">
        <v>103</v>
      </c>
      <c r="B73">
        <v>2</v>
      </c>
      <c r="C73">
        <v>0</v>
      </c>
      <c r="D73">
        <v>0</v>
      </c>
      <c r="E73">
        <v>0</v>
      </c>
      <c r="F73" t="s">
        <v>4</v>
      </c>
      <c r="G73" s="1">
        <v>1369642622.71</v>
      </c>
      <c r="H73" s="1">
        <v>1369642622.71</v>
      </c>
    </row>
    <row r="74" spans="1:8" x14ac:dyDescent="0.25">
      <c r="A74">
        <v>103</v>
      </c>
      <c r="B74">
        <v>9</v>
      </c>
      <c r="C74">
        <v>0</v>
      </c>
      <c r="D74">
        <v>0</v>
      </c>
      <c r="E74">
        <v>0</v>
      </c>
      <c r="F74" t="s">
        <v>5</v>
      </c>
      <c r="G74" s="1">
        <v>149238.71</v>
      </c>
      <c r="H74" s="1">
        <v>149238.71</v>
      </c>
    </row>
    <row r="75" spans="1:8" x14ac:dyDescent="0.25">
      <c r="A75">
        <v>104</v>
      </c>
      <c r="B75">
        <v>2</v>
      </c>
      <c r="C75">
        <v>1</v>
      </c>
      <c r="D75">
        <v>0</v>
      </c>
      <c r="E75">
        <v>0</v>
      </c>
      <c r="F75" t="s">
        <v>6</v>
      </c>
      <c r="G75" s="1">
        <v>17139.169999999998</v>
      </c>
      <c r="H75" s="1">
        <v>0</v>
      </c>
    </row>
    <row r="76" spans="1:8" x14ac:dyDescent="0.25">
      <c r="A76">
        <v>105</v>
      </c>
      <c r="B76">
        <v>2</v>
      </c>
      <c r="C76">
        <v>1</v>
      </c>
      <c r="D76">
        <v>2</v>
      </c>
      <c r="E76">
        <v>0</v>
      </c>
      <c r="F76" t="s">
        <v>7</v>
      </c>
      <c r="G76" s="1">
        <v>815100000</v>
      </c>
      <c r="H76" s="1">
        <v>815100000</v>
      </c>
    </row>
    <row r="77" spans="1:8" x14ac:dyDescent="0.25">
      <c r="A77">
        <v>108</v>
      </c>
      <c r="B77">
        <v>4</v>
      </c>
      <c r="C77">
        <v>0</v>
      </c>
      <c r="D77">
        <v>0</v>
      </c>
      <c r="E77">
        <v>0</v>
      </c>
      <c r="F77" t="s">
        <v>8</v>
      </c>
      <c r="G77" s="1">
        <v>432069089.00999999</v>
      </c>
      <c r="H77" s="1">
        <v>432069089.00999999</v>
      </c>
    </row>
    <row r="78" spans="1:8" x14ac:dyDescent="0.25">
      <c r="A78">
        <v>108</v>
      </c>
      <c r="B78">
        <v>9</v>
      </c>
      <c r="C78">
        <v>0</v>
      </c>
      <c r="D78">
        <v>0</v>
      </c>
      <c r="E78">
        <v>0</v>
      </c>
      <c r="F78" t="s">
        <v>9</v>
      </c>
      <c r="G78" s="1">
        <v>8738452.8800000008</v>
      </c>
      <c r="H78" s="1">
        <v>7816232.3200000003</v>
      </c>
    </row>
    <row r="79" spans="1:8" x14ac:dyDescent="0.25">
      <c r="A79">
        <v>109</v>
      </c>
      <c r="B79">
        <v>1</v>
      </c>
      <c r="C79">
        <v>0</v>
      </c>
      <c r="D79">
        <v>0</v>
      </c>
      <c r="E79">
        <v>0</v>
      </c>
      <c r="F79" t="s">
        <v>10</v>
      </c>
      <c r="G79" s="1">
        <v>54025081.240000002</v>
      </c>
      <c r="H79" s="1">
        <v>47513866.18</v>
      </c>
    </row>
    <row r="80" spans="1:8" x14ac:dyDescent="0.25">
      <c r="A80">
        <v>120</v>
      </c>
      <c r="B80">
        <v>3</v>
      </c>
      <c r="C80">
        <v>6</v>
      </c>
      <c r="D80">
        <v>1</v>
      </c>
      <c r="E80">
        <v>1</v>
      </c>
      <c r="F80" t="s">
        <v>11</v>
      </c>
      <c r="G80" s="1">
        <v>218493.12</v>
      </c>
      <c r="H80" s="1">
        <v>218493.12</v>
      </c>
    </row>
    <row r="81" spans="1:8" x14ac:dyDescent="0.25">
      <c r="A81">
        <v>120</v>
      </c>
      <c r="B81">
        <v>3</v>
      </c>
      <c r="C81">
        <v>6</v>
      </c>
      <c r="D81">
        <v>1</v>
      </c>
      <c r="E81">
        <v>2</v>
      </c>
      <c r="F81" t="s">
        <v>12</v>
      </c>
      <c r="G81" s="1">
        <v>13798364.210000001</v>
      </c>
      <c r="H81" s="1">
        <v>13789084.619999999</v>
      </c>
    </row>
    <row r="82" spans="1:8" x14ac:dyDescent="0.25">
      <c r="A82">
        <v>120</v>
      </c>
      <c r="B82">
        <v>3</v>
      </c>
      <c r="C82">
        <v>6</v>
      </c>
      <c r="D82">
        <v>1</v>
      </c>
      <c r="E82">
        <v>99</v>
      </c>
      <c r="F82" t="s">
        <v>13</v>
      </c>
      <c r="G82" s="1">
        <v>431955891.00999999</v>
      </c>
      <c r="H82" s="1">
        <v>416167200.42000002</v>
      </c>
    </row>
    <row r="83" spans="1:8" x14ac:dyDescent="0.25">
      <c r="A83">
        <v>120</v>
      </c>
      <c r="B83">
        <v>5</v>
      </c>
      <c r="C83">
        <v>1</v>
      </c>
      <c r="D83">
        <v>9</v>
      </c>
      <c r="E83">
        <v>99</v>
      </c>
      <c r="F83" t="s">
        <v>14</v>
      </c>
      <c r="G83" s="1">
        <v>1673595.75</v>
      </c>
      <c r="H83" s="1">
        <v>1673595.75</v>
      </c>
    </row>
    <row r="84" spans="1:8" x14ac:dyDescent="0.25">
      <c r="A84">
        <v>120</v>
      </c>
      <c r="B84">
        <v>5</v>
      </c>
      <c r="C84">
        <v>9</v>
      </c>
      <c r="D84">
        <v>1</v>
      </c>
      <c r="E84">
        <v>99</v>
      </c>
      <c r="F84" t="s">
        <v>15</v>
      </c>
      <c r="G84" s="1">
        <v>14660.93</v>
      </c>
      <c r="H84" s="1">
        <v>14660.93</v>
      </c>
    </row>
    <row r="85" spans="1:8" x14ac:dyDescent="0.25">
      <c r="A85">
        <v>120</v>
      </c>
      <c r="B85">
        <v>6</v>
      </c>
      <c r="C85">
        <v>1</v>
      </c>
      <c r="D85">
        <v>6</v>
      </c>
      <c r="E85">
        <v>2</v>
      </c>
      <c r="F85" t="s">
        <v>16</v>
      </c>
      <c r="G85" s="1">
        <v>1722</v>
      </c>
      <c r="H85" s="1">
        <v>1722</v>
      </c>
    </row>
    <row r="86" spans="1:8" x14ac:dyDescent="0.25">
      <c r="A86">
        <v>121</v>
      </c>
      <c r="B86">
        <v>3</v>
      </c>
      <c r="C86">
        <v>6</v>
      </c>
      <c r="D86">
        <v>1</v>
      </c>
      <c r="E86">
        <v>2</v>
      </c>
      <c r="F86" t="s">
        <v>12</v>
      </c>
      <c r="G86" s="1">
        <v>6434014.7199999997</v>
      </c>
      <c r="H86" s="1">
        <v>6417726.9400000004</v>
      </c>
    </row>
    <row r="87" spans="1:8" x14ac:dyDescent="0.25">
      <c r="A87">
        <v>121</v>
      </c>
      <c r="B87">
        <v>3</v>
      </c>
      <c r="C87">
        <v>6</v>
      </c>
      <c r="D87">
        <v>1</v>
      </c>
      <c r="E87">
        <v>99</v>
      </c>
      <c r="F87" t="s">
        <v>13</v>
      </c>
      <c r="G87" s="1">
        <v>27352300.23</v>
      </c>
      <c r="H87" s="1">
        <v>13042006.529999999</v>
      </c>
    </row>
    <row r="88" spans="1:8" x14ac:dyDescent="0.25">
      <c r="A88">
        <v>121</v>
      </c>
      <c r="B88">
        <v>5</v>
      </c>
      <c r="C88">
        <v>1</v>
      </c>
      <c r="D88">
        <v>9</v>
      </c>
      <c r="E88">
        <v>99</v>
      </c>
      <c r="F88" t="s">
        <v>14</v>
      </c>
      <c r="G88" s="1">
        <v>793141.58</v>
      </c>
      <c r="H88" s="1">
        <v>793141.58</v>
      </c>
    </row>
    <row r="89" spans="1:8" x14ac:dyDescent="0.25">
      <c r="A89">
        <v>121</v>
      </c>
      <c r="B89">
        <v>5</v>
      </c>
      <c r="C89">
        <v>9</v>
      </c>
      <c r="D89">
        <v>1</v>
      </c>
      <c r="E89">
        <v>99</v>
      </c>
      <c r="F89" t="s">
        <v>15</v>
      </c>
      <c r="G89" s="1">
        <v>134348.06</v>
      </c>
      <c r="H89" s="1">
        <v>134348.06</v>
      </c>
    </row>
    <row r="90" spans="1:8" x14ac:dyDescent="0.25">
      <c r="A90">
        <v>126</v>
      </c>
      <c r="B90">
        <v>0</v>
      </c>
      <c r="C90">
        <v>0</v>
      </c>
      <c r="D90">
        <v>0</v>
      </c>
      <c r="E90">
        <v>0</v>
      </c>
      <c r="F90" t="s">
        <v>17</v>
      </c>
      <c r="G90" s="1">
        <v>211410.41</v>
      </c>
      <c r="H90" s="1">
        <v>0</v>
      </c>
    </row>
    <row r="91" spans="1:8" x14ac:dyDescent="0.25">
      <c r="A91">
        <v>126</v>
      </c>
      <c r="B91">
        <v>1</v>
      </c>
      <c r="C91">
        <v>0</v>
      </c>
      <c r="D91">
        <v>0</v>
      </c>
      <c r="E91">
        <v>0</v>
      </c>
      <c r="F91" t="s">
        <v>18</v>
      </c>
      <c r="G91" s="1">
        <v>83232.58</v>
      </c>
      <c r="H91" s="1">
        <v>406</v>
      </c>
    </row>
    <row r="92" spans="1:8" x14ac:dyDescent="0.25">
      <c r="A92">
        <v>126</v>
      </c>
      <c r="B92">
        <v>2</v>
      </c>
      <c r="C92">
        <v>0</v>
      </c>
      <c r="D92">
        <v>0</v>
      </c>
      <c r="E92">
        <v>0</v>
      </c>
      <c r="F92" t="s">
        <v>19</v>
      </c>
      <c r="G92" s="1">
        <v>1201789.6000000001</v>
      </c>
      <c r="H92" s="1">
        <v>1201789.6000000001</v>
      </c>
    </row>
    <row r="93" spans="1:8" x14ac:dyDescent="0.25">
      <c r="A93">
        <v>140</v>
      </c>
      <c r="B93">
        <v>1</v>
      </c>
      <c r="C93">
        <v>1</v>
      </c>
      <c r="D93">
        <v>0</v>
      </c>
      <c r="E93">
        <v>0</v>
      </c>
      <c r="F93" t="s">
        <v>20</v>
      </c>
      <c r="G93" s="1">
        <v>11174689.949999999</v>
      </c>
      <c r="H93" s="1">
        <v>462873.43</v>
      </c>
    </row>
    <row r="94" spans="1:8" x14ac:dyDescent="0.25">
      <c r="A94">
        <v>140</v>
      </c>
      <c r="B94">
        <v>1</v>
      </c>
      <c r="C94">
        <v>2</v>
      </c>
      <c r="D94">
        <v>0</v>
      </c>
      <c r="E94">
        <v>0</v>
      </c>
      <c r="F94" t="s">
        <v>21</v>
      </c>
      <c r="G94" s="1">
        <v>16602.240000000002</v>
      </c>
      <c r="H94" s="1">
        <v>14455.08</v>
      </c>
    </row>
    <row r="95" spans="1:8" x14ac:dyDescent="0.25">
      <c r="A95">
        <v>140</v>
      </c>
      <c r="B95">
        <v>2</v>
      </c>
      <c r="C95">
        <v>1</v>
      </c>
      <c r="D95">
        <v>0</v>
      </c>
      <c r="E95">
        <v>0</v>
      </c>
      <c r="F95" t="s">
        <v>20</v>
      </c>
      <c r="G95" s="1">
        <v>31430353.579999998</v>
      </c>
      <c r="H95" s="1">
        <v>5706492.04</v>
      </c>
    </row>
    <row r="96" spans="1:8" x14ac:dyDescent="0.25">
      <c r="A96">
        <v>140</v>
      </c>
      <c r="B96">
        <v>2</v>
      </c>
      <c r="C96">
        <v>2</v>
      </c>
      <c r="D96">
        <v>0</v>
      </c>
      <c r="E96">
        <v>0</v>
      </c>
      <c r="F96" t="s">
        <v>22</v>
      </c>
      <c r="G96" s="1">
        <v>541.97</v>
      </c>
      <c r="H96" s="1">
        <v>541.97</v>
      </c>
    </row>
    <row r="97" spans="1:8" x14ac:dyDescent="0.25">
      <c r="A97">
        <v>150</v>
      </c>
      <c r="B97">
        <v>1</v>
      </c>
      <c r="C97">
        <v>1</v>
      </c>
      <c r="D97">
        <v>0</v>
      </c>
      <c r="E97">
        <v>0</v>
      </c>
      <c r="F97" t="s">
        <v>23</v>
      </c>
      <c r="G97" s="1">
        <v>41180.75</v>
      </c>
      <c r="H97" s="1">
        <v>22239.68</v>
      </c>
    </row>
    <row r="98" spans="1:8" x14ac:dyDescent="0.25">
      <c r="A98">
        <v>150</v>
      </c>
      <c r="B98">
        <v>1</v>
      </c>
      <c r="C98">
        <v>2</v>
      </c>
      <c r="D98">
        <v>0</v>
      </c>
      <c r="E98">
        <v>0</v>
      </c>
      <c r="F98" t="s">
        <v>24</v>
      </c>
      <c r="G98" s="1">
        <v>364.36</v>
      </c>
      <c r="H98" s="1">
        <v>155.12</v>
      </c>
    </row>
    <row r="99" spans="1:8" x14ac:dyDescent="0.25">
      <c r="A99">
        <v>150</v>
      </c>
      <c r="B99">
        <v>1</v>
      </c>
      <c r="C99">
        <v>3</v>
      </c>
      <c r="D99">
        <v>0</v>
      </c>
      <c r="E99">
        <v>0</v>
      </c>
      <c r="F99" t="s">
        <v>25</v>
      </c>
      <c r="G99" s="1">
        <v>398922.25</v>
      </c>
      <c r="H99" s="1">
        <v>249065.91</v>
      </c>
    </row>
    <row r="100" spans="1:8" x14ac:dyDescent="0.25">
      <c r="A100">
        <v>150</v>
      </c>
      <c r="B100">
        <v>1</v>
      </c>
      <c r="C100">
        <v>4</v>
      </c>
      <c r="D100">
        <v>0</v>
      </c>
      <c r="E100">
        <v>0</v>
      </c>
      <c r="F100" t="s">
        <v>26</v>
      </c>
      <c r="G100" s="1">
        <v>492193.16</v>
      </c>
      <c r="H100" s="1">
        <v>318565.09000000003</v>
      </c>
    </row>
    <row r="101" spans="1:8" x14ac:dyDescent="0.25">
      <c r="A101">
        <v>150</v>
      </c>
      <c r="B101">
        <v>1</v>
      </c>
      <c r="C101">
        <v>5</v>
      </c>
      <c r="D101">
        <v>0</v>
      </c>
      <c r="E101">
        <v>0</v>
      </c>
      <c r="F101" t="s">
        <v>27</v>
      </c>
      <c r="G101" s="1">
        <v>30550.13</v>
      </c>
      <c r="H101" s="1">
        <v>20464.830000000002</v>
      </c>
    </row>
    <row r="102" spans="1:8" x14ac:dyDescent="0.25">
      <c r="A102">
        <v>150</v>
      </c>
      <c r="B102">
        <v>1</v>
      </c>
      <c r="C102">
        <v>6</v>
      </c>
      <c r="D102">
        <v>0</v>
      </c>
      <c r="E102">
        <v>0</v>
      </c>
      <c r="F102" t="s">
        <v>28</v>
      </c>
      <c r="G102" s="1">
        <v>4459.8900000000003</v>
      </c>
      <c r="H102" s="1">
        <v>2893.47</v>
      </c>
    </row>
    <row r="103" spans="1:8" x14ac:dyDescent="0.25">
      <c r="A103">
        <v>150</v>
      </c>
      <c r="B103">
        <v>1</v>
      </c>
      <c r="C103">
        <v>7</v>
      </c>
      <c r="D103">
        <v>0</v>
      </c>
      <c r="E103">
        <v>0</v>
      </c>
      <c r="F103" t="s">
        <v>29</v>
      </c>
      <c r="G103" s="1">
        <v>294096.61</v>
      </c>
      <c r="H103" s="1">
        <v>267973.26</v>
      </c>
    </row>
    <row r="104" spans="1:8" x14ac:dyDescent="0.25">
      <c r="A104">
        <v>150</v>
      </c>
      <c r="B104">
        <v>1</v>
      </c>
      <c r="C104">
        <v>8</v>
      </c>
      <c r="D104">
        <v>0</v>
      </c>
      <c r="E104">
        <v>0</v>
      </c>
      <c r="F104" t="s">
        <v>30</v>
      </c>
      <c r="G104" s="1">
        <v>68941.850000000006</v>
      </c>
      <c r="H104" s="1">
        <v>56577.52</v>
      </c>
    </row>
    <row r="105" spans="1:8" x14ac:dyDescent="0.25">
      <c r="A105">
        <v>150</v>
      </c>
      <c r="B105">
        <v>2</v>
      </c>
      <c r="C105">
        <v>1</v>
      </c>
      <c r="D105">
        <v>0</v>
      </c>
      <c r="E105">
        <v>0</v>
      </c>
      <c r="F105" t="s">
        <v>31</v>
      </c>
      <c r="G105" s="1">
        <v>1180</v>
      </c>
      <c r="H105" s="1">
        <v>59</v>
      </c>
    </row>
    <row r="106" spans="1:8" x14ac:dyDescent="0.25">
      <c r="A106">
        <v>150</v>
      </c>
      <c r="B106">
        <v>2</v>
      </c>
      <c r="C106">
        <v>4</v>
      </c>
      <c r="D106">
        <v>0</v>
      </c>
      <c r="E106">
        <v>0</v>
      </c>
      <c r="F106" t="s">
        <v>32</v>
      </c>
      <c r="G106" s="1">
        <v>43.05</v>
      </c>
      <c r="H106" s="1">
        <v>0</v>
      </c>
    </row>
    <row r="107" spans="1:8" x14ac:dyDescent="0.25">
      <c r="A107">
        <v>150</v>
      </c>
      <c r="B107">
        <v>2</v>
      </c>
      <c r="C107">
        <v>5</v>
      </c>
      <c r="D107">
        <v>0</v>
      </c>
      <c r="E107">
        <v>0</v>
      </c>
      <c r="F107" t="s">
        <v>33</v>
      </c>
      <c r="G107" s="1">
        <v>2446.12</v>
      </c>
      <c r="H107" s="1">
        <v>2304.17</v>
      </c>
    </row>
    <row r="108" spans="1:8" x14ac:dyDescent="0.25">
      <c r="A108">
        <v>150</v>
      </c>
      <c r="B108">
        <v>3</v>
      </c>
      <c r="C108">
        <v>2</v>
      </c>
      <c r="D108">
        <v>0</v>
      </c>
      <c r="E108">
        <v>0</v>
      </c>
      <c r="F108" t="s">
        <v>34</v>
      </c>
      <c r="G108" s="1">
        <v>4379.3</v>
      </c>
      <c r="H108" s="1">
        <v>4342.3999999999996</v>
      </c>
    </row>
    <row r="109" spans="1:8" x14ac:dyDescent="0.25">
      <c r="A109">
        <v>150</v>
      </c>
      <c r="B109">
        <v>3</v>
      </c>
      <c r="C109">
        <v>3</v>
      </c>
      <c r="D109">
        <v>0</v>
      </c>
      <c r="E109">
        <v>0</v>
      </c>
      <c r="F109" t="s">
        <v>35</v>
      </c>
      <c r="G109" s="1">
        <v>3780</v>
      </c>
      <c r="H109" s="1">
        <v>3780</v>
      </c>
    </row>
    <row r="110" spans="1:8" x14ac:dyDescent="0.25">
      <c r="A110">
        <v>150</v>
      </c>
      <c r="B110">
        <v>3</v>
      </c>
      <c r="C110">
        <v>4</v>
      </c>
      <c r="D110">
        <v>0</v>
      </c>
      <c r="E110">
        <v>0</v>
      </c>
      <c r="F110" t="s">
        <v>36</v>
      </c>
      <c r="G110" s="1">
        <v>758003.12</v>
      </c>
      <c r="H110" s="1">
        <v>424950.72</v>
      </c>
    </row>
    <row r="111" spans="1:8" x14ac:dyDescent="0.25">
      <c r="A111">
        <v>150</v>
      </c>
      <c r="B111">
        <v>4</v>
      </c>
      <c r="C111">
        <v>1</v>
      </c>
      <c r="D111">
        <v>0</v>
      </c>
      <c r="E111">
        <v>0</v>
      </c>
      <c r="F111" t="s">
        <v>37</v>
      </c>
      <c r="G111" s="1">
        <v>10030</v>
      </c>
      <c r="H111" s="1">
        <v>2714</v>
      </c>
    </row>
    <row r="112" spans="1:8" x14ac:dyDescent="0.25">
      <c r="A112">
        <v>150</v>
      </c>
      <c r="B112">
        <v>4</v>
      </c>
      <c r="C112">
        <v>2</v>
      </c>
      <c r="D112">
        <v>0</v>
      </c>
      <c r="E112">
        <v>0</v>
      </c>
      <c r="F112" t="s">
        <v>38</v>
      </c>
      <c r="G112" s="1">
        <v>74808.34</v>
      </c>
      <c r="H112" s="1">
        <v>58661.599999999999</v>
      </c>
    </row>
    <row r="113" spans="1:8" x14ac:dyDescent="0.25">
      <c r="A113">
        <v>150</v>
      </c>
      <c r="B113">
        <v>4</v>
      </c>
      <c r="C113">
        <v>3</v>
      </c>
      <c r="D113">
        <v>0</v>
      </c>
      <c r="E113">
        <v>0</v>
      </c>
      <c r="F113" t="s">
        <v>39</v>
      </c>
      <c r="G113" s="1">
        <v>0.55000000000000004</v>
      </c>
      <c r="H113" s="1">
        <v>0</v>
      </c>
    </row>
    <row r="114" spans="1:8" x14ac:dyDescent="0.25">
      <c r="A114">
        <v>150</v>
      </c>
      <c r="B114">
        <v>4</v>
      </c>
      <c r="C114">
        <v>4</v>
      </c>
      <c r="D114">
        <v>0</v>
      </c>
      <c r="E114">
        <v>0</v>
      </c>
      <c r="F114" t="s">
        <v>40</v>
      </c>
      <c r="G114" s="1">
        <v>789.23</v>
      </c>
      <c r="H114" s="1">
        <v>789.23</v>
      </c>
    </row>
    <row r="115" spans="1:8" x14ac:dyDescent="0.25">
      <c r="A115">
        <v>150</v>
      </c>
      <c r="B115">
        <v>4</v>
      </c>
      <c r="C115">
        <v>5</v>
      </c>
      <c r="D115">
        <v>0</v>
      </c>
      <c r="E115">
        <v>0</v>
      </c>
      <c r="F115" t="s">
        <v>41</v>
      </c>
      <c r="G115" s="1">
        <v>10774.23</v>
      </c>
      <c r="H115" s="1">
        <v>3340.23</v>
      </c>
    </row>
    <row r="116" spans="1:8" x14ac:dyDescent="0.25">
      <c r="A116">
        <v>150</v>
      </c>
      <c r="B116">
        <v>5</v>
      </c>
      <c r="C116">
        <v>1</v>
      </c>
      <c r="D116">
        <v>0</v>
      </c>
      <c r="E116">
        <v>0</v>
      </c>
      <c r="F116" t="s">
        <v>42</v>
      </c>
      <c r="G116" s="1">
        <v>142732.94</v>
      </c>
      <c r="H116" s="1">
        <v>108903.4</v>
      </c>
    </row>
    <row r="117" spans="1:8" x14ac:dyDescent="0.25">
      <c r="A117">
        <v>150</v>
      </c>
      <c r="B117">
        <v>5</v>
      </c>
      <c r="C117">
        <v>2</v>
      </c>
      <c r="D117">
        <v>0</v>
      </c>
      <c r="E117">
        <v>0</v>
      </c>
      <c r="F117" t="s">
        <v>43</v>
      </c>
      <c r="G117" s="1">
        <v>75889.72</v>
      </c>
      <c r="H117" s="1">
        <v>63838.5</v>
      </c>
    </row>
    <row r="118" spans="1:8" x14ac:dyDescent="0.25">
      <c r="A118">
        <v>150</v>
      </c>
      <c r="B118">
        <v>5</v>
      </c>
      <c r="C118">
        <v>3</v>
      </c>
      <c r="D118">
        <v>0</v>
      </c>
      <c r="E118">
        <v>0</v>
      </c>
      <c r="F118" t="s">
        <v>44</v>
      </c>
      <c r="G118" s="1">
        <v>79895.490000000005</v>
      </c>
      <c r="H118" s="1">
        <v>64820.66</v>
      </c>
    </row>
    <row r="119" spans="1:8" x14ac:dyDescent="0.25">
      <c r="A119">
        <v>150</v>
      </c>
      <c r="B119">
        <v>6</v>
      </c>
      <c r="C119">
        <v>1</v>
      </c>
      <c r="D119">
        <v>0</v>
      </c>
      <c r="E119">
        <v>0</v>
      </c>
      <c r="F119" t="s">
        <v>45</v>
      </c>
      <c r="G119" s="1">
        <v>67094.100000000006</v>
      </c>
      <c r="H119" s="1">
        <v>60798.42</v>
      </c>
    </row>
    <row r="120" spans="1:8" x14ac:dyDescent="0.25">
      <c r="A120">
        <v>150</v>
      </c>
      <c r="B120">
        <v>6</v>
      </c>
      <c r="C120">
        <v>2</v>
      </c>
      <c r="D120">
        <v>0</v>
      </c>
      <c r="E120">
        <v>0</v>
      </c>
      <c r="F120" t="s">
        <v>46</v>
      </c>
      <c r="G120" s="1">
        <v>83454.41</v>
      </c>
      <c r="H120" s="1">
        <v>64132.2</v>
      </c>
    </row>
    <row r="121" spans="1:8" x14ac:dyDescent="0.25">
      <c r="A121">
        <v>150</v>
      </c>
      <c r="B121">
        <v>7</v>
      </c>
      <c r="C121">
        <v>1</v>
      </c>
      <c r="D121">
        <v>0</v>
      </c>
      <c r="E121">
        <v>0</v>
      </c>
      <c r="F121" t="s">
        <v>47</v>
      </c>
      <c r="G121" s="1">
        <v>7898168.5800000001</v>
      </c>
      <c r="H121" s="1">
        <v>7747680.0499999998</v>
      </c>
    </row>
    <row r="122" spans="1:8" x14ac:dyDescent="0.25">
      <c r="A122">
        <v>150</v>
      </c>
      <c r="B122">
        <v>7</v>
      </c>
      <c r="C122">
        <v>2</v>
      </c>
      <c r="D122">
        <v>0</v>
      </c>
      <c r="E122">
        <v>0</v>
      </c>
      <c r="F122" t="s">
        <v>48</v>
      </c>
      <c r="G122" s="1">
        <v>2243279.75</v>
      </c>
      <c r="H122" s="1">
        <v>2168773.3199999998</v>
      </c>
    </row>
    <row r="123" spans="1:8" x14ac:dyDescent="0.25">
      <c r="A123">
        <v>150</v>
      </c>
      <c r="B123">
        <v>7</v>
      </c>
      <c r="C123">
        <v>3</v>
      </c>
      <c r="D123">
        <v>0</v>
      </c>
      <c r="E123">
        <v>0</v>
      </c>
      <c r="F123" t="s">
        <v>49</v>
      </c>
      <c r="G123" s="1">
        <v>2017924.54</v>
      </c>
      <c r="H123" s="1">
        <v>1958291.46</v>
      </c>
    </row>
    <row r="124" spans="1:8" x14ac:dyDescent="0.25">
      <c r="A124">
        <v>150</v>
      </c>
      <c r="B124">
        <v>7</v>
      </c>
      <c r="C124">
        <v>4</v>
      </c>
      <c r="D124">
        <v>0</v>
      </c>
      <c r="E124">
        <v>0</v>
      </c>
      <c r="F124" t="s">
        <v>50</v>
      </c>
      <c r="G124" s="1">
        <v>3755454.17</v>
      </c>
      <c r="H124" s="1">
        <v>3723236.12</v>
      </c>
    </row>
    <row r="125" spans="1:8" x14ac:dyDescent="0.25">
      <c r="A125">
        <v>150</v>
      </c>
      <c r="B125">
        <v>7</v>
      </c>
      <c r="C125">
        <v>5</v>
      </c>
      <c r="D125">
        <v>0</v>
      </c>
      <c r="E125">
        <v>0</v>
      </c>
      <c r="F125" t="s">
        <v>51</v>
      </c>
      <c r="G125" s="1">
        <v>4826476.01</v>
      </c>
      <c r="H125" s="1">
        <v>4761525.7300000004</v>
      </c>
    </row>
    <row r="126" spans="1:8" x14ac:dyDescent="0.25">
      <c r="A126">
        <v>150</v>
      </c>
      <c r="B126">
        <v>7</v>
      </c>
      <c r="C126">
        <v>6</v>
      </c>
      <c r="D126">
        <v>0</v>
      </c>
      <c r="E126">
        <v>0</v>
      </c>
      <c r="F126" t="s">
        <v>52</v>
      </c>
      <c r="G126" s="1">
        <v>2015458.91</v>
      </c>
      <c r="H126" s="1">
        <v>1991586.89</v>
      </c>
    </row>
    <row r="127" spans="1:8" x14ac:dyDescent="0.25">
      <c r="A127">
        <v>150</v>
      </c>
      <c r="B127">
        <v>7</v>
      </c>
      <c r="C127">
        <v>7</v>
      </c>
      <c r="D127">
        <v>0</v>
      </c>
      <c r="E127">
        <v>0</v>
      </c>
      <c r="F127" t="s">
        <v>53</v>
      </c>
      <c r="G127" s="1">
        <v>10613436</v>
      </c>
      <c r="H127" s="1">
        <v>9870591</v>
      </c>
    </row>
    <row r="128" spans="1:8" x14ac:dyDescent="0.25">
      <c r="A128">
        <v>150</v>
      </c>
      <c r="B128">
        <v>8</v>
      </c>
      <c r="C128">
        <v>1</v>
      </c>
      <c r="D128">
        <v>0</v>
      </c>
      <c r="E128">
        <v>0</v>
      </c>
      <c r="F128" t="s">
        <v>54</v>
      </c>
      <c r="G128" s="1">
        <v>3352752.25</v>
      </c>
      <c r="H128" s="1">
        <v>3339325.63</v>
      </c>
    </row>
    <row r="129" spans="1:8" x14ac:dyDescent="0.25">
      <c r="A129">
        <v>150</v>
      </c>
      <c r="B129">
        <v>10</v>
      </c>
      <c r="C129">
        <v>3</v>
      </c>
      <c r="D129">
        <v>0</v>
      </c>
      <c r="E129">
        <v>0</v>
      </c>
      <c r="F129" t="s">
        <v>55</v>
      </c>
      <c r="G129" s="1">
        <v>4425</v>
      </c>
      <c r="H129" s="1">
        <v>0</v>
      </c>
    </row>
    <row r="130" spans="1:8" x14ac:dyDescent="0.25">
      <c r="A130">
        <v>150</v>
      </c>
      <c r="B130">
        <v>10</v>
      </c>
      <c r="C130">
        <v>5</v>
      </c>
      <c r="D130">
        <v>0</v>
      </c>
      <c r="E130">
        <v>0</v>
      </c>
      <c r="F130" t="s">
        <v>56</v>
      </c>
      <c r="G130" s="1">
        <v>640.03</v>
      </c>
      <c r="H130" s="1">
        <v>640.03</v>
      </c>
    </row>
    <row r="131" spans="1:8" x14ac:dyDescent="0.25">
      <c r="A131">
        <v>150</v>
      </c>
      <c r="B131">
        <v>12</v>
      </c>
      <c r="C131">
        <v>1</v>
      </c>
      <c r="D131">
        <v>0</v>
      </c>
      <c r="E131">
        <v>0</v>
      </c>
      <c r="F131" t="s">
        <v>57</v>
      </c>
      <c r="G131" s="1">
        <v>12917.32</v>
      </c>
      <c r="H131" s="1">
        <v>7321.91</v>
      </c>
    </row>
    <row r="132" spans="1:8" x14ac:dyDescent="0.25">
      <c r="A132">
        <v>150</v>
      </c>
      <c r="B132">
        <v>12</v>
      </c>
      <c r="C132">
        <v>2</v>
      </c>
      <c r="D132">
        <v>0</v>
      </c>
      <c r="E132">
        <v>0</v>
      </c>
      <c r="F132" t="s">
        <v>58</v>
      </c>
      <c r="G132" s="1">
        <v>1547.47</v>
      </c>
      <c r="H132" s="1">
        <v>1100.0999999999999</v>
      </c>
    </row>
    <row r="133" spans="1:8" x14ac:dyDescent="0.25">
      <c r="A133">
        <v>150</v>
      </c>
      <c r="B133">
        <v>12</v>
      </c>
      <c r="C133">
        <v>3</v>
      </c>
      <c r="D133">
        <v>0</v>
      </c>
      <c r="E133">
        <v>0</v>
      </c>
      <c r="F133" t="s">
        <v>59</v>
      </c>
      <c r="G133" s="1">
        <v>19127.419999999998</v>
      </c>
      <c r="H133" s="1">
        <v>16129.74</v>
      </c>
    </row>
    <row r="134" spans="1:8" x14ac:dyDescent="0.25">
      <c r="A134">
        <v>150</v>
      </c>
      <c r="B134">
        <v>12</v>
      </c>
      <c r="C134">
        <v>4</v>
      </c>
      <c r="D134">
        <v>0</v>
      </c>
      <c r="E134">
        <v>0</v>
      </c>
      <c r="F134" t="s">
        <v>60</v>
      </c>
      <c r="G134" s="1">
        <v>54435.14</v>
      </c>
      <c r="H134" s="1">
        <v>31591.45</v>
      </c>
    </row>
    <row r="135" spans="1:8" x14ac:dyDescent="0.25">
      <c r="A135">
        <v>150</v>
      </c>
      <c r="B135">
        <v>12</v>
      </c>
      <c r="C135">
        <v>5</v>
      </c>
      <c r="D135">
        <v>0</v>
      </c>
      <c r="E135">
        <v>0</v>
      </c>
      <c r="F135" t="s">
        <v>61</v>
      </c>
      <c r="G135" s="1">
        <v>4140.62</v>
      </c>
      <c r="H135" s="1">
        <v>4140.62</v>
      </c>
    </row>
    <row r="136" spans="1:8" x14ac:dyDescent="0.25">
      <c r="A136">
        <v>150</v>
      </c>
      <c r="B136">
        <v>12</v>
      </c>
      <c r="C136">
        <v>6</v>
      </c>
      <c r="D136">
        <v>0</v>
      </c>
      <c r="E136">
        <v>0</v>
      </c>
      <c r="F136" t="s">
        <v>62</v>
      </c>
      <c r="G136" s="1">
        <v>42927.16</v>
      </c>
      <c r="H136" s="1">
        <v>34336.22</v>
      </c>
    </row>
    <row r="137" spans="1:8" x14ac:dyDescent="0.25">
      <c r="A137">
        <v>150</v>
      </c>
      <c r="B137">
        <v>12</v>
      </c>
      <c r="C137">
        <v>7</v>
      </c>
      <c r="D137">
        <v>0</v>
      </c>
      <c r="E137">
        <v>0</v>
      </c>
      <c r="F137" t="s">
        <v>63</v>
      </c>
      <c r="G137" s="1">
        <v>4069.82</v>
      </c>
      <c r="H137" s="1">
        <v>2063.8200000000002</v>
      </c>
    </row>
    <row r="138" spans="1:8" x14ac:dyDescent="0.25">
      <c r="A138">
        <v>150</v>
      </c>
      <c r="B138">
        <v>13</v>
      </c>
      <c r="C138">
        <v>1</v>
      </c>
      <c r="D138">
        <v>0</v>
      </c>
      <c r="E138">
        <v>0</v>
      </c>
      <c r="F138" t="s">
        <v>64</v>
      </c>
      <c r="G138" s="1">
        <v>2159.23</v>
      </c>
      <c r="H138" s="1">
        <v>1673.24</v>
      </c>
    </row>
    <row r="139" spans="1:8" x14ac:dyDescent="0.25">
      <c r="A139">
        <v>150</v>
      </c>
      <c r="B139">
        <v>13</v>
      </c>
      <c r="C139">
        <v>2</v>
      </c>
      <c r="D139">
        <v>0</v>
      </c>
      <c r="E139">
        <v>0</v>
      </c>
      <c r="F139" t="s">
        <v>65</v>
      </c>
      <c r="G139" s="1">
        <v>38237.61</v>
      </c>
      <c r="H139" s="1">
        <v>38137.599999999999</v>
      </c>
    </row>
    <row r="140" spans="1:8" x14ac:dyDescent="0.25">
      <c r="A140">
        <v>150</v>
      </c>
      <c r="B140">
        <v>13</v>
      </c>
      <c r="C140">
        <v>3</v>
      </c>
      <c r="D140">
        <v>0</v>
      </c>
      <c r="E140">
        <v>0</v>
      </c>
      <c r="F140" t="s">
        <v>66</v>
      </c>
      <c r="G140" s="1">
        <v>1014.2</v>
      </c>
      <c r="H140" s="1">
        <v>1014.2</v>
      </c>
    </row>
    <row r="141" spans="1:8" x14ac:dyDescent="0.25">
      <c r="A141">
        <v>150</v>
      </c>
      <c r="B141">
        <v>13</v>
      </c>
      <c r="C141">
        <v>4</v>
      </c>
      <c r="D141">
        <v>0</v>
      </c>
      <c r="E141">
        <v>0</v>
      </c>
      <c r="F141" t="s">
        <v>67</v>
      </c>
      <c r="G141" s="1">
        <v>56365.74</v>
      </c>
      <c r="H141" s="1">
        <v>46511.66</v>
      </c>
    </row>
    <row r="142" spans="1:8" x14ac:dyDescent="0.25">
      <c r="A142">
        <v>150</v>
      </c>
      <c r="B142">
        <v>13</v>
      </c>
      <c r="C142">
        <v>5</v>
      </c>
      <c r="D142">
        <v>0</v>
      </c>
      <c r="E142">
        <v>0</v>
      </c>
      <c r="F142" t="s">
        <v>68</v>
      </c>
      <c r="G142" s="1">
        <v>14599.88</v>
      </c>
      <c r="H142" s="1">
        <v>14599.88</v>
      </c>
    </row>
    <row r="143" spans="1:8" x14ac:dyDescent="0.25">
      <c r="A143">
        <v>150</v>
      </c>
      <c r="B143">
        <v>13</v>
      </c>
      <c r="C143">
        <v>99</v>
      </c>
      <c r="D143">
        <v>0</v>
      </c>
      <c r="E143">
        <v>0</v>
      </c>
      <c r="F143" t="s">
        <v>69</v>
      </c>
      <c r="G143" s="1">
        <v>1971.4</v>
      </c>
      <c r="H143" s="1">
        <v>1027.4000000000001</v>
      </c>
    </row>
    <row r="144" spans="1:8" x14ac:dyDescent="0.25">
      <c r="A144">
        <v>150</v>
      </c>
      <c r="B144">
        <v>14</v>
      </c>
      <c r="C144">
        <v>1</v>
      </c>
      <c r="D144">
        <v>0</v>
      </c>
      <c r="E144">
        <v>0</v>
      </c>
      <c r="F144" t="s">
        <v>70</v>
      </c>
      <c r="G144" s="1">
        <v>4691.49</v>
      </c>
      <c r="H144" s="1">
        <v>4691.49</v>
      </c>
    </row>
    <row r="145" spans="1:8" x14ac:dyDescent="0.25">
      <c r="A145">
        <v>150</v>
      </c>
      <c r="B145">
        <v>14</v>
      </c>
      <c r="C145">
        <v>2</v>
      </c>
      <c r="D145">
        <v>0</v>
      </c>
      <c r="E145">
        <v>0</v>
      </c>
      <c r="F145" t="s">
        <v>71</v>
      </c>
      <c r="G145" s="1">
        <v>1060.02</v>
      </c>
      <c r="H145" s="1">
        <v>1060.02</v>
      </c>
    </row>
    <row r="146" spans="1:8" x14ac:dyDescent="0.25">
      <c r="A146">
        <v>150</v>
      </c>
      <c r="B146">
        <v>15</v>
      </c>
      <c r="C146">
        <v>1</v>
      </c>
      <c r="D146">
        <v>0</v>
      </c>
      <c r="E146">
        <v>0</v>
      </c>
      <c r="F146" t="s">
        <v>72</v>
      </c>
      <c r="G146" s="1">
        <v>1075402.92</v>
      </c>
      <c r="H146" s="1">
        <v>367550.82</v>
      </c>
    </row>
    <row r="147" spans="1:8" x14ac:dyDescent="0.25">
      <c r="A147">
        <v>150</v>
      </c>
      <c r="B147">
        <v>17</v>
      </c>
      <c r="C147">
        <v>1</v>
      </c>
      <c r="D147">
        <v>0</v>
      </c>
      <c r="E147">
        <v>0</v>
      </c>
      <c r="F147" t="s">
        <v>73</v>
      </c>
      <c r="G147" s="1">
        <v>1239</v>
      </c>
      <c r="H147" s="1">
        <v>0</v>
      </c>
    </row>
    <row r="148" spans="1:8" x14ac:dyDescent="0.25">
      <c r="A148">
        <v>150</v>
      </c>
      <c r="B148">
        <v>99</v>
      </c>
      <c r="C148">
        <v>1</v>
      </c>
      <c r="D148">
        <v>0</v>
      </c>
      <c r="E148">
        <v>0</v>
      </c>
      <c r="F148" t="s">
        <v>74</v>
      </c>
      <c r="G148" s="1">
        <v>68676</v>
      </c>
      <c r="H148" s="1">
        <v>68676</v>
      </c>
    </row>
    <row r="149" spans="1:8" x14ac:dyDescent="0.25">
      <c r="A149">
        <v>150</v>
      </c>
      <c r="B149">
        <v>99</v>
      </c>
      <c r="C149">
        <v>2</v>
      </c>
      <c r="D149">
        <v>0</v>
      </c>
      <c r="E149">
        <v>0</v>
      </c>
      <c r="F149" t="s">
        <v>75</v>
      </c>
      <c r="G149" s="1">
        <v>141.6</v>
      </c>
      <c r="H149" s="1">
        <v>141.6</v>
      </c>
    </row>
    <row r="150" spans="1:8" x14ac:dyDescent="0.25">
      <c r="A150">
        <v>150</v>
      </c>
      <c r="B150">
        <v>99</v>
      </c>
      <c r="C150">
        <v>3</v>
      </c>
      <c r="D150">
        <v>0</v>
      </c>
      <c r="E150">
        <v>0</v>
      </c>
      <c r="F150" t="s">
        <v>76</v>
      </c>
      <c r="G150" s="1">
        <v>65824.39</v>
      </c>
      <c r="H150" s="1">
        <v>32514.45</v>
      </c>
    </row>
    <row r="151" spans="1:8" x14ac:dyDescent="0.25">
      <c r="A151">
        <v>150</v>
      </c>
      <c r="B151">
        <v>99</v>
      </c>
      <c r="C151">
        <v>4</v>
      </c>
      <c r="D151">
        <v>0</v>
      </c>
      <c r="E151">
        <v>0</v>
      </c>
      <c r="F151" t="s">
        <v>77</v>
      </c>
      <c r="G151" s="1">
        <v>378.78</v>
      </c>
      <c r="H151" s="1">
        <v>378.78</v>
      </c>
    </row>
    <row r="152" spans="1:8" x14ac:dyDescent="0.25">
      <c r="A152">
        <v>150</v>
      </c>
      <c r="B152">
        <v>99</v>
      </c>
      <c r="C152">
        <v>5</v>
      </c>
      <c r="D152">
        <v>0</v>
      </c>
      <c r="E152">
        <v>0</v>
      </c>
      <c r="F152" t="s">
        <v>78</v>
      </c>
      <c r="G152" s="1">
        <v>584.1</v>
      </c>
      <c r="H152" s="1">
        <v>584.1</v>
      </c>
    </row>
    <row r="153" spans="1:8" x14ac:dyDescent="0.25">
      <c r="A153">
        <v>160</v>
      </c>
      <c r="B153">
        <v>1</v>
      </c>
      <c r="C153">
        <v>3</v>
      </c>
      <c r="D153">
        <v>2</v>
      </c>
      <c r="E153">
        <v>0</v>
      </c>
      <c r="F153" t="s">
        <v>79</v>
      </c>
      <c r="G153" s="1">
        <v>401257.95</v>
      </c>
      <c r="H153" s="1">
        <v>401257.95</v>
      </c>
    </row>
    <row r="154" spans="1:8" x14ac:dyDescent="0.25">
      <c r="A154">
        <v>160</v>
      </c>
      <c r="B154">
        <v>1</v>
      </c>
      <c r="C154">
        <v>3</v>
      </c>
      <c r="D154">
        <v>4</v>
      </c>
      <c r="E154">
        <v>0</v>
      </c>
      <c r="F154" t="s">
        <v>80</v>
      </c>
      <c r="G154" s="1">
        <v>6979326.96</v>
      </c>
      <c r="H154" s="1">
        <v>6979326.96</v>
      </c>
    </row>
    <row r="155" spans="1:8" x14ac:dyDescent="0.25">
      <c r="A155">
        <v>160</v>
      </c>
      <c r="B155">
        <v>1</v>
      </c>
      <c r="C155">
        <v>3</v>
      </c>
      <c r="D155">
        <v>5</v>
      </c>
      <c r="E155">
        <v>0</v>
      </c>
      <c r="F155" t="s">
        <v>81</v>
      </c>
      <c r="G155" s="1">
        <v>132559.01</v>
      </c>
      <c r="H155" s="1">
        <v>132559.01</v>
      </c>
    </row>
    <row r="156" spans="1:8" x14ac:dyDescent="0.25">
      <c r="A156">
        <v>160</v>
      </c>
      <c r="B156">
        <v>1</v>
      </c>
      <c r="C156">
        <v>3</v>
      </c>
      <c r="D156">
        <v>6</v>
      </c>
      <c r="E156">
        <v>0</v>
      </c>
      <c r="F156" t="s">
        <v>82</v>
      </c>
      <c r="G156" s="1">
        <v>40800</v>
      </c>
      <c r="H156" s="1">
        <v>40800</v>
      </c>
    </row>
    <row r="157" spans="1:8" x14ac:dyDescent="0.25">
      <c r="A157">
        <v>160</v>
      </c>
      <c r="B157">
        <v>1</v>
      </c>
      <c r="C157">
        <v>3</v>
      </c>
      <c r="D157">
        <v>7</v>
      </c>
      <c r="E157">
        <v>0</v>
      </c>
      <c r="F157" t="s">
        <v>83</v>
      </c>
      <c r="G157" s="1">
        <v>6412.6</v>
      </c>
      <c r="H157" s="1">
        <v>6412.6</v>
      </c>
    </row>
    <row r="158" spans="1:8" x14ac:dyDescent="0.25">
      <c r="A158">
        <v>160</v>
      </c>
      <c r="B158">
        <v>1</v>
      </c>
      <c r="C158">
        <v>6</v>
      </c>
      <c r="D158">
        <v>1</v>
      </c>
      <c r="E158">
        <v>0</v>
      </c>
      <c r="F158" t="s">
        <v>84</v>
      </c>
      <c r="G158" s="1">
        <v>55963.27</v>
      </c>
      <c r="H158" s="1">
        <v>55963.27</v>
      </c>
    </row>
    <row r="159" spans="1:8" x14ac:dyDescent="0.25">
      <c r="A159">
        <v>160</v>
      </c>
      <c r="B159">
        <v>2</v>
      </c>
      <c r="C159">
        <v>3</v>
      </c>
      <c r="D159">
        <v>2</v>
      </c>
      <c r="E159">
        <v>0</v>
      </c>
      <c r="F159" t="s">
        <v>85</v>
      </c>
      <c r="G159" s="1">
        <v>353595.63</v>
      </c>
      <c r="H159" s="1">
        <v>353595.63</v>
      </c>
    </row>
    <row r="160" spans="1:8" x14ac:dyDescent="0.25">
      <c r="A160">
        <v>160</v>
      </c>
      <c r="B160">
        <v>2</v>
      </c>
      <c r="C160">
        <v>3</v>
      </c>
      <c r="D160">
        <v>4</v>
      </c>
      <c r="E160">
        <v>0</v>
      </c>
      <c r="F160" t="s">
        <v>86</v>
      </c>
      <c r="G160" s="1">
        <v>2463218</v>
      </c>
      <c r="H160" s="1">
        <v>2463218</v>
      </c>
    </row>
    <row r="161" spans="1:8" x14ac:dyDescent="0.25">
      <c r="A161">
        <v>160</v>
      </c>
      <c r="B161">
        <v>2</v>
      </c>
      <c r="C161">
        <v>3</v>
      </c>
      <c r="D161">
        <v>5</v>
      </c>
      <c r="E161">
        <v>0</v>
      </c>
      <c r="F161" t="s">
        <v>87</v>
      </c>
      <c r="G161" s="1">
        <v>101747.4</v>
      </c>
      <c r="H161" s="1">
        <v>101747.4</v>
      </c>
    </row>
    <row r="162" spans="1:8" x14ac:dyDescent="0.25">
      <c r="A162">
        <v>160</v>
      </c>
      <c r="B162">
        <v>2</v>
      </c>
      <c r="C162">
        <v>3</v>
      </c>
      <c r="D162">
        <v>6</v>
      </c>
      <c r="E162">
        <v>0</v>
      </c>
      <c r="F162" t="s">
        <v>88</v>
      </c>
      <c r="G162" s="1">
        <v>6100</v>
      </c>
      <c r="H162" s="1">
        <v>6100</v>
      </c>
    </row>
    <row r="163" spans="1:8" x14ac:dyDescent="0.25">
      <c r="A163">
        <v>160</v>
      </c>
      <c r="B163">
        <v>2</v>
      </c>
      <c r="C163">
        <v>3</v>
      </c>
      <c r="D163">
        <v>7</v>
      </c>
      <c r="E163">
        <v>0</v>
      </c>
      <c r="F163" t="s">
        <v>89</v>
      </c>
      <c r="G163" s="1">
        <v>5989.08</v>
      </c>
      <c r="H163" s="1">
        <v>5989.08</v>
      </c>
    </row>
    <row r="164" spans="1:8" x14ac:dyDescent="0.25">
      <c r="A164">
        <v>160</v>
      </c>
      <c r="B164">
        <v>2</v>
      </c>
      <c r="C164">
        <v>3</v>
      </c>
      <c r="D164">
        <v>8</v>
      </c>
      <c r="E164">
        <v>0</v>
      </c>
      <c r="F164" t="s">
        <v>90</v>
      </c>
      <c r="G164" s="1">
        <v>1414.48</v>
      </c>
      <c r="H164" s="1">
        <v>1414.48</v>
      </c>
    </row>
    <row r="165" spans="1:8" x14ac:dyDescent="0.25">
      <c r="A165">
        <v>160</v>
      </c>
      <c r="B165">
        <v>2</v>
      </c>
      <c r="C165">
        <v>6</v>
      </c>
      <c r="D165">
        <v>1</v>
      </c>
      <c r="E165">
        <v>0</v>
      </c>
      <c r="F165" t="s">
        <v>91</v>
      </c>
      <c r="G165" s="1">
        <v>120200.7</v>
      </c>
      <c r="H165" s="1">
        <v>120200.7</v>
      </c>
    </row>
    <row r="166" spans="1:8" x14ac:dyDescent="0.25">
      <c r="A166">
        <v>161</v>
      </c>
      <c r="B166">
        <v>11</v>
      </c>
      <c r="C166">
        <v>3</v>
      </c>
      <c r="D166">
        <v>3</v>
      </c>
      <c r="E166">
        <v>0</v>
      </c>
      <c r="F166" t="s">
        <v>92</v>
      </c>
      <c r="G166" s="1">
        <v>383188</v>
      </c>
      <c r="H166" s="1">
        <v>383188</v>
      </c>
    </row>
    <row r="167" spans="1:8" x14ac:dyDescent="0.25">
      <c r="A167">
        <v>161</v>
      </c>
      <c r="B167">
        <v>12</v>
      </c>
      <c r="C167">
        <v>3</v>
      </c>
      <c r="D167">
        <v>3</v>
      </c>
      <c r="E167">
        <v>0</v>
      </c>
      <c r="F167" t="s">
        <v>93</v>
      </c>
      <c r="G167" s="1">
        <v>143269.54</v>
      </c>
      <c r="H167" s="1">
        <v>143269.54</v>
      </c>
    </row>
    <row r="168" spans="1:8" x14ac:dyDescent="0.25">
      <c r="A168">
        <v>161</v>
      </c>
      <c r="B168">
        <v>13</v>
      </c>
      <c r="C168">
        <v>3</v>
      </c>
      <c r="D168">
        <v>3</v>
      </c>
      <c r="E168">
        <v>0</v>
      </c>
      <c r="F168" t="s">
        <v>94</v>
      </c>
      <c r="G168" s="1">
        <v>600</v>
      </c>
      <c r="H168" s="1">
        <v>600</v>
      </c>
    </row>
    <row r="169" spans="1:8" x14ac:dyDescent="0.25">
      <c r="A169">
        <v>161</v>
      </c>
      <c r="B169">
        <v>16</v>
      </c>
      <c r="C169">
        <v>3</v>
      </c>
      <c r="D169">
        <v>3</v>
      </c>
      <c r="E169">
        <v>0</v>
      </c>
      <c r="F169" t="s">
        <v>95</v>
      </c>
      <c r="G169" s="1">
        <v>923769.4</v>
      </c>
      <c r="H169" s="1">
        <v>923769.4</v>
      </c>
    </row>
    <row r="170" spans="1:8" x14ac:dyDescent="0.25">
      <c r="A170">
        <v>161</v>
      </c>
      <c r="B170">
        <v>18</v>
      </c>
      <c r="C170">
        <v>1</v>
      </c>
      <c r="D170">
        <v>3</v>
      </c>
      <c r="E170">
        <v>0</v>
      </c>
      <c r="F170" t="s">
        <v>96</v>
      </c>
      <c r="G170" s="1">
        <v>362.12</v>
      </c>
      <c r="H170" s="1">
        <v>362.12</v>
      </c>
    </row>
    <row r="171" spans="1:8" x14ac:dyDescent="0.25">
      <c r="A171">
        <v>162</v>
      </c>
      <c r="B171">
        <v>1</v>
      </c>
      <c r="C171">
        <v>0</v>
      </c>
      <c r="D171">
        <v>0</v>
      </c>
      <c r="E171">
        <v>0</v>
      </c>
      <c r="F171" t="s">
        <v>97</v>
      </c>
      <c r="G171" s="1">
        <v>906481.06</v>
      </c>
      <c r="H171" s="1">
        <v>0</v>
      </c>
    </row>
    <row r="172" spans="1:8" x14ac:dyDescent="0.25">
      <c r="A172">
        <v>162</v>
      </c>
      <c r="B172">
        <v>5</v>
      </c>
      <c r="C172">
        <v>1</v>
      </c>
      <c r="D172">
        <v>0</v>
      </c>
      <c r="E172">
        <v>0</v>
      </c>
      <c r="F172" t="s">
        <v>98</v>
      </c>
      <c r="G172" s="1">
        <v>6551606.4900000002</v>
      </c>
      <c r="H172" s="1">
        <v>3175035.12</v>
      </c>
    </row>
    <row r="173" spans="1:8" x14ac:dyDescent="0.25">
      <c r="A173">
        <v>162</v>
      </c>
      <c r="B173">
        <v>5</v>
      </c>
      <c r="C173">
        <v>2</v>
      </c>
      <c r="D173">
        <v>0</v>
      </c>
      <c r="E173">
        <v>0</v>
      </c>
      <c r="F173" t="s">
        <v>99</v>
      </c>
      <c r="G173" s="1">
        <v>137610.92000000001</v>
      </c>
      <c r="H173" s="1">
        <v>45142.05</v>
      </c>
    </row>
    <row r="174" spans="1:8" x14ac:dyDescent="0.25">
      <c r="A174">
        <v>162</v>
      </c>
      <c r="B174">
        <v>99</v>
      </c>
      <c r="C174">
        <v>99</v>
      </c>
      <c r="D174">
        <v>0</v>
      </c>
      <c r="E174">
        <v>0</v>
      </c>
      <c r="F174" t="s">
        <v>100</v>
      </c>
      <c r="G174" s="1">
        <v>125083534.83</v>
      </c>
      <c r="H174" s="1">
        <v>0</v>
      </c>
    </row>
    <row r="175" spans="1:8" x14ac:dyDescent="0.25">
      <c r="A175">
        <v>220</v>
      </c>
      <c r="B175">
        <v>3</v>
      </c>
      <c r="C175">
        <v>6</v>
      </c>
      <c r="D175">
        <v>1</v>
      </c>
      <c r="E175">
        <v>99</v>
      </c>
      <c r="F175" t="s">
        <v>13</v>
      </c>
      <c r="G175" s="1">
        <v>11661665.220000001</v>
      </c>
      <c r="H175" s="1">
        <v>545722.76</v>
      </c>
    </row>
    <row r="176" spans="1:8" x14ac:dyDescent="0.25">
      <c r="A176">
        <v>226</v>
      </c>
      <c r="B176">
        <v>1</v>
      </c>
      <c r="C176">
        <v>0</v>
      </c>
      <c r="D176">
        <v>0</v>
      </c>
      <c r="E176">
        <v>0</v>
      </c>
      <c r="F176" t="s">
        <v>18</v>
      </c>
      <c r="G176" s="1">
        <v>344</v>
      </c>
      <c r="H176" s="1">
        <v>0</v>
      </c>
    </row>
    <row r="177" spans="1:8" x14ac:dyDescent="0.25">
      <c r="A177">
        <v>240</v>
      </c>
      <c r="B177">
        <v>1</v>
      </c>
      <c r="C177">
        <v>2</v>
      </c>
      <c r="D177">
        <v>1</v>
      </c>
      <c r="E177">
        <v>0</v>
      </c>
      <c r="F177" t="s">
        <v>101</v>
      </c>
      <c r="G177" s="1">
        <v>428671143</v>
      </c>
      <c r="H177" s="1">
        <v>0</v>
      </c>
    </row>
    <row r="178" spans="1:8" x14ac:dyDescent="0.25">
      <c r="A178">
        <v>240</v>
      </c>
      <c r="B178">
        <v>1</v>
      </c>
      <c r="C178">
        <v>3</v>
      </c>
      <c r="D178">
        <v>1</v>
      </c>
      <c r="E178">
        <v>0</v>
      </c>
      <c r="F178" t="s">
        <v>102</v>
      </c>
      <c r="G178" s="1">
        <v>1461283424.28</v>
      </c>
      <c r="H178" s="1">
        <v>0</v>
      </c>
    </row>
    <row r="179" spans="1:8" x14ac:dyDescent="0.25">
      <c r="A179">
        <v>240</v>
      </c>
      <c r="B179">
        <v>1</v>
      </c>
      <c r="C179">
        <v>3</v>
      </c>
      <c r="D179">
        <v>2</v>
      </c>
      <c r="E179">
        <v>0</v>
      </c>
      <c r="F179" t="s">
        <v>103</v>
      </c>
      <c r="G179" s="1">
        <v>805000000</v>
      </c>
      <c r="H179" s="1">
        <v>0</v>
      </c>
    </row>
    <row r="180" spans="1:8" x14ac:dyDescent="0.25">
      <c r="A180">
        <v>241</v>
      </c>
      <c r="B180">
        <v>1</v>
      </c>
      <c r="C180">
        <v>1</v>
      </c>
      <c r="D180">
        <v>1</v>
      </c>
      <c r="E180">
        <v>0</v>
      </c>
      <c r="F180" t="s">
        <v>104</v>
      </c>
      <c r="G180" s="1">
        <v>2410896</v>
      </c>
      <c r="H180" s="1">
        <v>0</v>
      </c>
    </row>
    <row r="181" spans="1:8" x14ac:dyDescent="0.25">
      <c r="A181">
        <v>241</v>
      </c>
      <c r="B181">
        <v>1</v>
      </c>
      <c r="C181">
        <v>1</v>
      </c>
      <c r="D181">
        <v>3</v>
      </c>
      <c r="E181">
        <v>0</v>
      </c>
      <c r="F181" t="s">
        <v>105</v>
      </c>
      <c r="G181" s="1">
        <v>86.73</v>
      </c>
      <c r="H181" s="1">
        <v>0</v>
      </c>
    </row>
    <row r="182" spans="1:8" x14ac:dyDescent="0.25">
      <c r="A182">
        <v>241</v>
      </c>
      <c r="B182">
        <v>1</v>
      </c>
      <c r="C182">
        <v>2</v>
      </c>
      <c r="D182">
        <v>1</v>
      </c>
      <c r="E182">
        <v>0</v>
      </c>
      <c r="F182" t="s">
        <v>106</v>
      </c>
      <c r="G182" s="1">
        <v>53939001.509999998</v>
      </c>
      <c r="H182" s="1">
        <v>0</v>
      </c>
    </row>
    <row r="183" spans="1:8" x14ac:dyDescent="0.25">
      <c r="A183">
        <v>247</v>
      </c>
      <c r="B183">
        <v>1</v>
      </c>
      <c r="C183">
        <v>1</v>
      </c>
      <c r="D183">
        <v>3</v>
      </c>
      <c r="E183">
        <v>2</v>
      </c>
      <c r="F183" t="s">
        <v>103</v>
      </c>
      <c r="G183" s="1">
        <v>805000000</v>
      </c>
      <c r="H183" s="1">
        <v>805000000</v>
      </c>
    </row>
    <row r="184" spans="1:8" x14ac:dyDescent="0.25">
      <c r="A184">
        <v>250</v>
      </c>
      <c r="B184">
        <v>1</v>
      </c>
      <c r="C184">
        <v>1</v>
      </c>
      <c r="D184">
        <v>1</v>
      </c>
      <c r="E184">
        <v>0</v>
      </c>
      <c r="F184" t="s">
        <v>107</v>
      </c>
      <c r="G184" s="1">
        <v>15082.93</v>
      </c>
      <c r="H184" s="1">
        <v>0</v>
      </c>
    </row>
    <row r="185" spans="1:8" x14ac:dyDescent="0.25">
      <c r="A185">
        <v>250</v>
      </c>
      <c r="B185">
        <v>1</v>
      </c>
      <c r="C185">
        <v>2</v>
      </c>
      <c r="D185">
        <v>0</v>
      </c>
      <c r="E185">
        <v>0</v>
      </c>
      <c r="F185" t="s">
        <v>108</v>
      </c>
      <c r="G185" s="1">
        <v>23092687.789999999</v>
      </c>
      <c r="H185" s="1">
        <v>335961.02</v>
      </c>
    </row>
    <row r="186" spans="1:8" x14ac:dyDescent="0.25">
      <c r="A186">
        <v>250</v>
      </c>
      <c r="B186">
        <v>3</v>
      </c>
      <c r="C186">
        <v>2</v>
      </c>
      <c r="D186">
        <v>0</v>
      </c>
      <c r="E186">
        <v>0</v>
      </c>
      <c r="F186" t="s">
        <v>108</v>
      </c>
      <c r="G186" s="1">
        <v>38818.089999999997</v>
      </c>
      <c r="H186" s="1">
        <v>0</v>
      </c>
    </row>
    <row r="187" spans="1:8" x14ac:dyDescent="0.25">
      <c r="A187">
        <v>252</v>
      </c>
      <c r="B187">
        <v>1</v>
      </c>
      <c r="C187">
        <v>1</v>
      </c>
      <c r="D187">
        <v>1</v>
      </c>
      <c r="E187">
        <v>1</v>
      </c>
      <c r="F187" t="s">
        <v>109</v>
      </c>
      <c r="G187" s="1">
        <v>13289963.810000001</v>
      </c>
      <c r="H187" s="1">
        <v>0</v>
      </c>
    </row>
    <row r="188" spans="1:8" x14ac:dyDescent="0.25">
      <c r="A188">
        <v>252</v>
      </c>
      <c r="B188">
        <v>1</v>
      </c>
      <c r="C188">
        <v>1</v>
      </c>
      <c r="D188">
        <v>1</v>
      </c>
      <c r="E188">
        <v>99</v>
      </c>
      <c r="F188" t="s">
        <v>110</v>
      </c>
      <c r="G188" s="1">
        <v>15210077.52</v>
      </c>
      <c r="H188" s="1">
        <v>0</v>
      </c>
    </row>
    <row r="189" spans="1:8" x14ac:dyDescent="0.25">
      <c r="A189">
        <v>252</v>
      </c>
      <c r="B189">
        <v>1</v>
      </c>
      <c r="C189">
        <v>1</v>
      </c>
      <c r="D189">
        <v>4</v>
      </c>
      <c r="E189">
        <v>10</v>
      </c>
      <c r="F189" t="s">
        <v>111</v>
      </c>
      <c r="G189" s="1">
        <v>2211131.58</v>
      </c>
      <c r="H189" s="1">
        <v>0</v>
      </c>
    </row>
    <row r="190" spans="1:8" x14ac:dyDescent="0.25">
      <c r="A190">
        <v>252</v>
      </c>
      <c r="B190">
        <v>1</v>
      </c>
      <c r="C190">
        <v>1</v>
      </c>
      <c r="D190">
        <v>4</v>
      </c>
      <c r="E190">
        <v>11</v>
      </c>
      <c r="F190" t="s">
        <v>112</v>
      </c>
      <c r="G190" s="1">
        <v>3443688.49</v>
      </c>
      <c r="H190" s="1">
        <v>0</v>
      </c>
    </row>
    <row r="191" spans="1:8" x14ac:dyDescent="0.25">
      <c r="A191">
        <v>252</v>
      </c>
      <c r="B191">
        <v>1</v>
      </c>
      <c r="C191">
        <v>1</v>
      </c>
      <c r="D191">
        <v>4</v>
      </c>
      <c r="E191">
        <v>99</v>
      </c>
      <c r="F191" t="s">
        <v>110</v>
      </c>
      <c r="G191" s="1">
        <v>74947</v>
      </c>
      <c r="H191" s="1">
        <v>0</v>
      </c>
    </row>
    <row r="192" spans="1:8" x14ac:dyDescent="0.25">
      <c r="A192">
        <v>252</v>
      </c>
      <c r="B192">
        <v>1</v>
      </c>
      <c r="C192">
        <v>1</v>
      </c>
      <c r="D192">
        <v>6</v>
      </c>
      <c r="E192">
        <v>1</v>
      </c>
      <c r="F192" t="s">
        <v>113</v>
      </c>
      <c r="G192" s="1">
        <v>28910</v>
      </c>
      <c r="H192" s="1">
        <v>0</v>
      </c>
    </row>
    <row r="193" spans="1:8" x14ac:dyDescent="0.25">
      <c r="A193">
        <v>252</v>
      </c>
      <c r="B193">
        <v>1</v>
      </c>
      <c r="C193">
        <v>1</v>
      </c>
      <c r="D193">
        <v>6</v>
      </c>
      <c r="E193">
        <v>99</v>
      </c>
      <c r="F193" t="s">
        <v>110</v>
      </c>
      <c r="G193" s="1">
        <v>202037</v>
      </c>
      <c r="H193" s="1">
        <v>0</v>
      </c>
    </row>
    <row r="194" spans="1:8" x14ac:dyDescent="0.25">
      <c r="A194">
        <v>252</v>
      </c>
      <c r="B194">
        <v>1</v>
      </c>
      <c r="C194">
        <v>1</v>
      </c>
      <c r="D194">
        <v>7</v>
      </c>
      <c r="E194">
        <v>99</v>
      </c>
      <c r="F194" t="s">
        <v>114</v>
      </c>
      <c r="G194" s="1">
        <v>313945.53000000003</v>
      </c>
      <c r="H194" s="1">
        <v>0</v>
      </c>
    </row>
    <row r="195" spans="1:8" x14ac:dyDescent="0.25">
      <c r="A195">
        <v>252</v>
      </c>
      <c r="B195">
        <v>1</v>
      </c>
      <c r="C195">
        <v>1</v>
      </c>
      <c r="D195">
        <v>9</v>
      </c>
      <c r="E195">
        <v>1</v>
      </c>
      <c r="F195" t="s">
        <v>115</v>
      </c>
      <c r="G195" s="1">
        <v>966980.28</v>
      </c>
      <c r="H195" s="1">
        <v>0</v>
      </c>
    </row>
    <row r="196" spans="1:8" x14ac:dyDescent="0.25">
      <c r="A196">
        <v>252</v>
      </c>
      <c r="B196">
        <v>1</v>
      </c>
      <c r="C196">
        <v>1</v>
      </c>
      <c r="D196">
        <v>9</v>
      </c>
      <c r="E196">
        <v>5</v>
      </c>
      <c r="F196" t="s">
        <v>116</v>
      </c>
      <c r="G196" s="1">
        <v>2680708.1800000002</v>
      </c>
      <c r="H196" s="1">
        <v>0</v>
      </c>
    </row>
    <row r="197" spans="1:8" x14ac:dyDescent="0.25">
      <c r="A197">
        <v>252</v>
      </c>
      <c r="B197">
        <v>1</v>
      </c>
      <c r="C197">
        <v>1</v>
      </c>
      <c r="D197">
        <v>9</v>
      </c>
      <c r="E197">
        <v>99</v>
      </c>
      <c r="F197" t="s">
        <v>110</v>
      </c>
      <c r="G197" s="1">
        <v>144467.39000000001</v>
      </c>
      <c r="H197" s="1">
        <v>0</v>
      </c>
    </row>
    <row r="198" spans="1:8" x14ac:dyDescent="0.25">
      <c r="A198">
        <v>252</v>
      </c>
      <c r="B198">
        <v>1</v>
      </c>
      <c r="C198">
        <v>1</v>
      </c>
      <c r="D198">
        <v>11</v>
      </c>
      <c r="E198">
        <v>3</v>
      </c>
      <c r="F198" t="s">
        <v>117</v>
      </c>
      <c r="G198" s="1">
        <v>150</v>
      </c>
      <c r="H198" s="1">
        <v>0</v>
      </c>
    </row>
    <row r="199" spans="1:8" x14ac:dyDescent="0.25">
      <c r="A199">
        <v>252</v>
      </c>
      <c r="B199">
        <v>1</v>
      </c>
      <c r="C199">
        <v>1</v>
      </c>
      <c r="D199">
        <v>11</v>
      </c>
      <c r="E199">
        <v>99</v>
      </c>
      <c r="F199" t="s">
        <v>110</v>
      </c>
      <c r="G199" s="1">
        <v>15147329.720000001</v>
      </c>
      <c r="H199" s="1">
        <v>0</v>
      </c>
    </row>
    <row r="200" spans="1:8" x14ac:dyDescent="0.25">
      <c r="A200">
        <v>252</v>
      </c>
      <c r="B200">
        <v>1</v>
      </c>
      <c r="C200">
        <v>4</v>
      </c>
      <c r="D200">
        <v>4</v>
      </c>
      <c r="E200">
        <v>1</v>
      </c>
      <c r="F200" t="s">
        <v>118</v>
      </c>
      <c r="G200" s="1">
        <v>136938</v>
      </c>
      <c r="H200" s="1">
        <v>0</v>
      </c>
    </row>
    <row r="201" spans="1:8" x14ac:dyDescent="0.25">
      <c r="A201">
        <v>252</v>
      </c>
      <c r="B201">
        <v>1</v>
      </c>
      <c r="C201">
        <v>4</v>
      </c>
      <c r="D201">
        <v>11</v>
      </c>
      <c r="E201">
        <v>99</v>
      </c>
      <c r="F201" t="s">
        <v>110</v>
      </c>
      <c r="G201" s="1">
        <v>600000</v>
      </c>
      <c r="H201" s="1">
        <v>0</v>
      </c>
    </row>
    <row r="202" spans="1:8" x14ac:dyDescent="0.25">
      <c r="A202">
        <v>252</v>
      </c>
      <c r="B202">
        <v>1</v>
      </c>
      <c r="C202">
        <v>99</v>
      </c>
      <c r="D202">
        <v>0</v>
      </c>
      <c r="E202">
        <v>0</v>
      </c>
      <c r="F202" t="s">
        <v>114</v>
      </c>
      <c r="G202" s="1">
        <v>9752054.8599999994</v>
      </c>
      <c r="H202" s="1">
        <v>0</v>
      </c>
    </row>
    <row r="203" spans="1:8" x14ac:dyDescent="0.25">
      <c r="A203">
        <v>253</v>
      </c>
      <c r="B203">
        <v>2</v>
      </c>
      <c r="C203">
        <v>1</v>
      </c>
      <c r="D203">
        <v>0</v>
      </c>
      <c r="E203">
        <v>0</v>
      </c>
      <c r="F203" t="s">
        <v>119</v>
      </c>
      <c r="G203" s="1">
        <v>1649877.26</v>
      </c>
      <c r="H203" s="1">
        <v>1657.4</v>
      </c>
    </row>
    <row r="204" spans="1:8" x14ac:dyDescent="0.25">
      <c r="A204">
        <v>253</v>
      </c>
      <c r="B204">
        <v>2</v>
      </c>
      <c r="C204">
        <v>2</v>
      </c>
      <c r="D204">
        <v>0</v>
      </c>
      <c r="E204">
        <v>0</v>
      </c>
      <c r="F204" t="s">
        <v>120</v>
      </c>
      <c r="G204" s="1">
        <v>2891.95</v>
      </c>
      <c r="H204" s="1">
        <v>0</v>
      </c>
    </row>
    <row r="205" spans="1:8" x14ac:dyDescent="0.25">
      <c r="A205">
        <v>253</v>
      </c>
      <c r="B205">
        <v>2</v>
      </c>
      <c r="C205">
        <v>3</v>
      </c>
      <c r="D205">
        <v>0</v>
      </c>
      <c r="E205">
        <v>0</v>
      </c>
      <c r="F205" t="s">
        <v>121</v>
      </c>
      <c r="G205" s="1">
        <v>197671.02</v>
      </c>
      <c r="H205" s="1">
        <v>10549.28</v>
      </c>
    </row>
    <row r="206" spans="1:8" x14ac:dyDescent="0.25">
      <c r="A206">
        <v>253</v>
      </c>
      <c r="B206">
        <v>2</v>
      </c>
      <c r="C206">
        <v>4</v>
      </c>
      <c r="D206">
        <v>0</v>
      </c>
      <c r="E206">
        <v>0</v>
      </c>
      <c r="F206" t="s">
        <v>122</v>
      </c>
      <c r="G206" s="1">
        <v>35148.94</v>
      </c>
      <c r="H206" s="1">
        <v>0</v>
      </c>
    </row>
    <row r="207" spans="1:8" x14ac:dyDescent="0.25">
      <c r="A207">
        <v>253</v>
      </c>
      <c r="B207">
        <v>2</v>
      </c>
      <c r="C207">
        <v>5</v>
      </c>
      <c r="D207">
        <v>0</v>
      </c>
      <c r="E207">
        <v>0</v>
      </c>
      <c r="F207" t="s">
        <v>123</v>
      </c>
      <c r="G207" s="1">
        <v>585937.41</v>
      </c>
      <c r="H207" s="1">
        <v>11.52</v>
      </c>
    </row>
    <row r="208" spans="1:8" x14ac:dyDescent="0.25">
      <c r="A208">
        <v>253</v>
      </c>
      <c r="B208">
        <v>2</v>
      </c>
      <c r="C208">
        <v>6</v>
      </c>
      <c r="D208">
        <v>0</v>
      </c>
      <c r="E208">
        <v>0</v>
      </c>
      <c r="F208" t="s">
        <v>124</v>
      </c>
      <c r="G208" s="1">
        <v>17920</v>
      </c>
      <c r="H208" s="1">
        <v>0</v>
      </c>
    </row>
    <row r="209" spans="1:8" x14ac:dyDescent="0.25">
      <c r="A209">
        <v>253</v>
      </c>
      <c r="B209">
        <v>2</v>
      </c>
      <c r="C209">
        <v>7</v>
      </c>
      <c r="D209">
        <v>0</v>
      </c>
      <c r="E209">
        <v>0</v>
      </c>
      <c r="F209" t="s">
        <v>125</v>
      </c>
      <c r="G209" s="1">
        <v>472</v>
      </c>
      <c r="H209" s="1">
        <v>0</v>
      </c>
    </row>
    <row r="210" spans="1:8" x14ac:dyDescent="0.25">
      <c r="A210">
        <v>253</v>
      </c>
      <c r="B210">
        <v>2</v>
      </c>
      <c r="C210">
        <v>8</v>
      </c>
      <c r="D210">
        <v>0</v>
      </c>
      <c r="E210">
        <v>0</v>
      </c>
      <c r="F210" t="s">
        <v>126</v>
      </c>
      <c r="G210" s="1">
        <v>1152.23</v>
      </c>
      <c r="H210" s="1">
        <v>0</v>
      </c>
    </row>
    <row r="211" spans="1:8" x14ac:dyDescent="0.25">
      <c r="A211">
        <v>253</v>
      </c>
      <c r="B211">
        <v>2</v>
      </c>
      <c r="C211">
        <v>9</v>
      </c>
      <c r="D211">
        <v>0</v>
      </c>
      <c r="E211">
        <v>0</v>
      </c>
      <c r="F211" t="s">
        <v>127</v>
      </c>
      <c r="G211" s="1">
        <v>4189</v>
      </c>
      <c r="H211" s="1">
        <v>0</v>
      </c>
    </row>
    <row r="212" spans="1:8" x14ac:dyDescent="0.25">
      <c r="A212">
        <v>253</v>
      </c>
      <c r="B212">
        <v>2</v>
      </c>
      <c r="C212">
        <v>10</v>
      </c>
      <c r="D212">
        <v>0</v>
      </c>
      <c r="E212">
        <v>0</v>
      </c>
      <c r="F212" t="s">
        <v>128</v>
      </c>
      <c r="G212" s="1">
        <v>51600.22</v>
      </c>
      <c r="H212" s="1">
        <v>0</v>
      </c>
    </row>
    <row r="213" spans="1:8" x14ac:dyDescent="0.25">
      <c r="A213">
        <v>253</v>
      </c>
      <c r="B213">
        <v>3</v>
      </c>
      <c r="C213">
        <v>1</v>
      </c>
      <c r="D213">
        <v>0</v>
      </c>
      <c r="E213">
        <v>0</v>
      </c>
      <c r="F213" t="s">
        <v>129</v>
      </c>
      <c r="G213" s="1">
        <v>58168.69</v>
      </c>
      <c r="H213" s="1">
        <v>1500.97</v>
      </c>
    </row>
    <row r="214" spans="1:8" x14ac:dyDescent="0.25">
      <c r="A214">
        <v>253</v>
      </c>
      <c r="B214">
        <v>3</v>
      </c>
      <c r="C214">
        <v>2</v>
      </c>
      <c r="D214">
        <v>0</v>
      </c>
      <c r="E214">
        <v>0</v>
      </c>
      <c r="F214" t="s">
        <v>130</v>
      </c>
      <c r="G214" s="1">
        <v>186892.98</v>
      </c>
      <c r="H214" s="1">
        <v>1628.49</v>
      </c>
    </row>
    <row r="215" spans="1:8" x14ac:dyDescent="0.25">
      <c r="A215">
        <v>253</v>
      </c>
      <c r="B215">
        <v>3</v>
      </c>
      <c r="C215">
        <v>4</v>
      </c>
      <c r="D215">
        <v>0</v>
      </c>
      <c r="E215">
        <v>0</v>
      </c>
      <c r="F215" t="s">
        <v>131</v>
      </c>
      <c r="G215" s="1">
        <v>133920.79</v>
      </c>
      <c r="H215" s="1">
        <v>1280</v>
      </c>
    </row>
    <row r="216" spans="1:8" x14ac:dyDescent="0.25">
      <c r="A216">
        <v>253</v>
      </c>
      <c r="B216">
        <v>3</v>
      </c>
      <c r="C216">
        <v>5</v>
      </c>
      <c r="D216">
        <v>0</v>
      </c>
      <c r="E216">
        <v>0</v>
      </c>
      <c r="F216" t="s">
        <v>132</v>
      </c>
      <c r="G216" s="1">
        <v>3773862.34</v>
      </c>
      <c r="H216" s="1">
        <v>0</v>
      </c>
    </row>
    <row r="217" spans="1:8" x14ac:dyDescent="0.25">
      <c r="A217">
        <v>253</v>
      </c>
      <c r="B217">
        <v>3</v>
      </c>
      <c r="C217">
        <v>6</v>
      </c>
      <c r="D217">
        <v>0</v>
      </c>
      <c r="E217">
        <v>0</v>
      </c>
      <c r="F217" t="s">
        <v>133</v>
      </c>
      <c r="G217" s="1">
        <v>322283.21000000002</v>
      </c>
      <c r="H217" s="1">
        <v>0</v>
      </c>
    </row>
    <row r="218" spans="1:8" x14ac:dyDescent="0.25">
      <c r="A218">
        <v>253</v>
      </c>
      <c r="B218">
        <v>3</v>
      </c>
      <c r="C218">
        <v>7</v>
      </c>
      <c r="D218">
        <v>0</v>
      </c>
      <c r="E218">
        <v>0</v>
      </c>
      <c r="F218" t="s">
        <v>134</v>
      </c>
      <c r="G218" s="1">
        <v>3717</v>
      </c>
      <c r="H218" s="1">
        <v>0</v>
      </c>
    </row>
    <row r="219" spans="1:8" x14ac:dyDescent="0.25">
      <c r="A219">
        <v>254</v>
      </c>
      <c r="B219">
        <v>1</v>
      </c>
      <c r="C219">
        <v>1</v>
      </c>
      <c r="D219">
        <v>0</v>
      </c>
      <c r="E219">
        <v>0</v>
      </c>
      <c r="F219" t="s">
        <v>135</v>
      </c>
      <c r="G219" s="1">
        <v>2005987.71</v>
      </c>
      <c r="H219" s="1">
        <v>15495.88</v>
      </c>
    </row>
    <row r="220" spans="1:8" x14ac:dyDescent="0.25">
      <c r="A220">
        <v>254</v>
      </c>
      <c r="B220">
        <v>1</v>
      </c>
      <c r="C220">
        <v>2</v>
      </c>
      <c r="D220">
        <v>0</v>
      </c>
      <c r="E220">
        <v>0</v>
      </c>
      <c r="F220" t="s">
        <v>136</v>
      </c>
      <c r="G220" s="1">
        <v>1195506.93</v>
      </c>
      <c r="H220" s="1">
        <v>0</v>
      </c>
    </row>
    <row r="221" spans="1:8" x14ac:dyDescent="0.25">
      <c r="A221">
        <v>254</v>
      </c>
      <c r="B221">
        <v>1</v>
      </c>
      <c r="C221">
        <v>3</v>
      </c>
      <c r="D221">
        <v>0</v>
      </c>
      <c r="E221">
        <v>0</v>
      </c>
      <c r="F221" t="s">
        <v>137</v>
      </c>
      <c r="G221" s="1">
        <v>10100</v>
      </c>
      <c r="H221" s="1">
        <v>0</v>
      </c>
    </row>
    <row r="222" spans="1:8" x14ac:dyDescent="0.25">
      <c r="A222">
        <v>254</v>
      </c>
      <c r="B222">
        <v>1</v>
      </c>
      <c r="C222">
        <v>5</v>
      </c>
      <c r="D222">
        <v>0</v>
      </c>
      <c r="E222">
        <v>0</v>
      </c>
      <c r="F222" t="s">
        <v>138</v>
      </c>
      <c r="G222" s="1">
        <v>0.01</v>
      </c>
      <c r="H222" s="1">
        <v>0</v>
      </c>
    </row>
    <row r="223" spans="1:8" x14ac:dyDescent="0.25">
      <c r="A223">
        <v>255</v>
      </c>
      <c r="B223">
        <v>1</v>
      </c>
      <c r="C223">
        <v>1</v>
      </c>
      <c r="D223">
        <v>0</v>
      </c>
      <c r="E223">
        <v>0</v>
      </c>
      <c r="F223" t="s">
        <v>139</v>
      </c>
      <c r="G223" s="1">
        <v>149775.79</v>
      </c>
      <c r="H223" s="1">
        <v>27931</v>
      </c>
    </row>
    <row r="224" spans="1:8" x14ac:dyDescent="0.25">
      <c r="A224">
        <v>255</v>
      </c>
      <c r="B224">
        <v>1</v>
      </c>
      <c r="C224">
        <v>2</v>
      </c>
      <c r="D224">
        <v>0</v>
      </c>
      <c r="E224">
        <v>0</v>
      </c>
      <c r="F224" t="s">
        <v>140</v>
      </c>
      <c r="G224" s="1">
        <v>48025.09</v>
      </c>
      <c r="H224" s="1">
        <v>345.46</v>
      </c>
    </row>
    <row r="225" spans="1:8" x14ac:dyDescent="0.25">
      <c r="A225">
        <v>255</v>
      </c>
      <c r="B225">
        <v>1</v>
      </c>
      <c r="C225">
        <v>3</v>
      </c>
      <c r="D225">
        <v>0</v>
      </c>
      <c r="E225">
        <v>0</v>
      </c>
      <c r="F225" t="s">
        <v>141</v>
      </c>
      <c r="G225" s="1">
        <v>12226.73</v>
      </c>
      <c r="H225" s="1">
        <v>0</v>
      </c>
    </row>
    <row r="226" spans="1:8" x14ac:dyDescent="0.25">
      <c r="A226">
        <v>255</v>
      </c>
      <c r="B226">
        <v>1</v>
      </c>
      <c r="C226">
        <v>4</v>
      </c>
      <c r="D226">
        <v>0</v>
      </c>
      <c r="E226">
        <v>0</v>
      </c>
      <c r="F226" t="s">
        <v>142</v>
      </c>
      <c r="G226" s="1">
        <v>4426.2299999999996</v>
      </c>
      <c r="H226" s="1">
        <v>0</v>
      </c>
    </row>
    <row r="227" spans="1:8" x14ac:dyDescent="0.25">
      <c r="A227">
        <v>255</v>
      </c>
      <c r="B227">
        <v>1</v>
      </c>
      <c r="C227">
        <v>5</v>
      </c>
      <c r="D227">
        <v>0</v>
      </c>
      <c r="E227">
        <v>0</v>
      </c>
      <c r="F227" t="s">
        <v>143</v>
      </c>
      <c r="G227" s="1">
        <v>773440.55</v>
      </c>
      <c r="H227" s="1">
        <v>0</v>
      </c>
    </row>
    <row r="228" spans="1:8" x14ac:dyDescent="0.25">
      <c r="A228">
        <v>255</v>
      </c>
      <c r="B228">
        <v>2</v>
      </c>
      <c r="C228">
        <v>1</v>
      </c>
      <c r="D228">
        <v>0</v>
      </c>
      <c r="E228">
        <v>0</v>
      </c>
      <c r="F228" t="s">
        <v>144</v>
      </c>
      <c r="G228" s="1">
        <v>7197384.1299999999</v>
      </c>
      <c r="H228" s="1">
        <v>160623.72</v>
      </c>
    </row>
    <row r="229" spans="1:8" x14ac:dyDescent="0.25">
      <c r="A229">
        <v>255</v>
      </c>
      <c r="B229">
        <v>2</v>
      </c>
      <c r="C229">
        <v>2</v>
      </c>
      <c r="D229">
        <v>0</v>
      </c>
      <c r="E229">
        <v>0</v>
      </c>
      <c r="F229" t="s">
        <v>145</v>
      </c>
      <c r="G229" s="1">
        <v>2635495.5299999998</v>
      </c>
      <c r="H229" s="1">
        <v>60577.2</v>
      </c>
    </row>
    <row r="230" spans="1:8" x14ac:dyDescent="0.25">
      <c r="A230">
        <v>255</v>
      </c>
      <c r="B230">
        <v>2</v>
      </c>
      <c r="C230">
        <v>3</v>
      </c>
      <c r="D230">
        <v>0</v>
      </c>
      <c r="E230">
        <v>0</v>
      </c>
      <c r="F230" t="s">
        <v>146</v>
      </c>
      <c r="G230" s="1">
        <v>986943.88</v>
      </c>
      <c r="H230" s="1">
        <v>30837.360000000001</v>
      </c>
    </row>
    <row r="231" spans="1:8" x14ac:dyDescent="0.25">
      <c r="A231">
        <v>255</v>
      </c>
      <c r="B231">
        <v>2</v>
      </c>
      <c r="C231">
        <v>4</v>
      </c>
      <c r="D231">
        <v>0</v>
      </c>
      <c r="E231">
        <v>0</v>
      </c>
      <c r="F231" t="s">
        <v>147</v>
      </c>
      <c r="G231" s="1">
        <v>1632459.84</v>
      </c>
      <c r="H231" s="1">
        <v>2031.11</v>
      </c>
    </row>
    <row r="232" spans="1:8" x14ac:dyDescent="0.25">
      <c r="A232">
        <v>255</v>
      </c>
      <c r="B232">
        <v>2</v>
      </c>
      <c r="C232">
        <v>5</v>
      </c>
      <c r="D232">
        <v>0</v>
      </c>
      <c r="E232">
        <v>0</v>
      </c>
      <c r="F232" t="s">
        <v>148</v>
      </c>
      <c r="G232" s="1">
        <v>1366924.17</v>
      </c>
      <c r="H232" s="1">
        <v>6607.13</v>
      </c>
    </row>
    <row r="233" spans="1:8" x14ac:dyDescent="0.25">
      <c r="A233">
        <v>255</v>
      </c>
      <c r="B233">
        <v>2</v>
      </c>
      <c r="C233">
        <v>6</v>
      </c>
      <c r="D233">
        <v>0</v>
      </c>
      <c r="E233">
        <v>0</v>
      </c>
      <c r="F233" t="s">
        <v>149</v>
      </c>
      <c r="G233" s="1">
        <v>5770.3</v>
      </c>
      <c r="H233" s="1">
        <v>743.4</v>
      </c>
    </row>
    <row r="234" spans="1:8" x14ac:dyDescent="0.25">
      <c r="A234">
        <v>255</v>
      </c>
      <c r="B234">
        <v>2</v>
      </c>
      <c r="C234">
        <v>99</v>
      </c>
      <c r="D234">
        <v>0</v>
      </c>
      <c r="E234">
        <v>0</v>
      </c>
      <c r="F234" t="s">
        <v>150</v>
      </c>
      <c r="G234" s="1">
        <v>703021.44</v>
      </c>
      <c r="H234" s="1">
        <v>43687.59</v>
      </c>
    </row>
    <row r="235" spans="1:8" x14ac:dyDescent="0.25">
      <c r="A235">
        <v>255</v>
      </c>
      <c r="B235">
        <v>3</v>
      </c>
      <c r="C235">
        <v>1</v>
      </c>
      <c r="D235">
        <v>0</v>
      </c>
      <c r="E235">
        <v>0</v>
      </c>
      <c r="F235" t="s">
        <v>151</v>
      </c>
      <c r="G235" s="1">
        <v>22004666.98</v>
      </c>
      <c r="H235" s="1">
        <v>14443055.619999999</v>
      </c>
    </row>
    <row r="236" spans="1:8" x14ac:dyDescent="0.25">
      <c r="A236">
        <v>255</v>
      </c>
      <c r="B236">
        <v>3</v>
      </c>
      <c r="C236">
        <v>2</v>
      </c>
      <c r="D236">
        <v>0</v>
      </c>
      <c r="E236">
        <v>0</v>
      </c>
      <c r="F236" t="s">
        <v>152</v>
      </c>
      <c r="G236" s="1">
        <v>326054.59999999998</v>
      </c>
      <c r="H236" s="1">
        <v>0</v>
      </c>
    </row>
    <row r="237" spans="1:8" x14ac:dyDescent="0.25">
      <c r="A237">
        <v>255</v>
      </c>
      <c r="B237">
        <v>3</v>
      </c>
      <c r="C237">
        <v>3</v>
      </c>
      <c r="D237">
        <v>0</v>
      </c>
      <c r="E237">
        <v>0</v>
      </c>
      <c r="F237" t="s">
        <v>153</v>
      </c>
      <c r="G237" s="1">
        <v>30311.82</v>
      </c>
      <c r="H237" s="1">
        <v>118.22</v>
      </c>
    </row>
    <row r="238" spans="1:8" x14ac:dyDescent="0.25">
      <c r="A238">
        <v>255</v>
      </c>
      <c r="B238">
        <v>3</v>
      </c>
      <c r="C238">
        <v>4</v>
      </c>
      <c r="D238">
        <v>0</v>
      </c>
      <c r="E238">
        <v>0</v>
      </c>
      <c r="F238" t="s">
        <v>154</v>
      </c>
      <c r="G238" s="1">
        <v>991.2</v>
      </c>
      <c r="H238" s="1">
        <v>0</v>
      </c>
    </row>
    <row r="239" spans="1:8" x14ac:dyDescent="0.25">
      <c r="A239">
        <v>255</v>
      </c>
      <c r="B239">
        <v>3</v>
      </c>
      <c r="C239">
        <v>5</v>
      </c>
      <c r="D239">
        <v>0</v>
      </c>
      <c r="E239">
        <v>0</v>
      </c>
      <c r="F239" t="s">
        <v>155</v>
      </c>
      <c r="G239" s="1">
        <v>4214.1000000000004</v>
      </c>
      <c r="H239" s="1">
        <v>0</v>
      </c>
    </row>
    <row r="240" spans="1:8" x14ac:dyDescent="0.25">
      <c r="A240">
        <v>255</v>
      </c>
      <c r="B240">
        <v>4</v>
      </c>
      <c r="C240">
        <v>1</v>
      </c>
      <c r="D240">
        <v>0</v>
      </c>
      <c r="E240">
        <v>0</v>
      </c>
      <c r="F240" t="s">
        <v>156</v>
      </c>
      <c r="G240" s="1">
        <v>1267.4000000000001</v>
      </c>
      <c r="H240" s="1">
        <v>0</v>
      </c>
    </row>
    <row r="241" spans="1:8" x14ac:dyDescent="0.25">
      <c r="A241">
        <v>255</v>
      </c>
      <c r="B241">
        <v>6</v>
      </c>
      <c r="C241">
        <v>1</v>
      </c>
      <c r="D241">
        <v>0</v>
      </c>
      <c r="E241">
        <v>0</v>
      </c>
      <c r="F241" t="s">
        <v>157</v>
      </c>
      <c r="G241" s="1">
        <v>138.19999999999999</v>
      </c>
      <c r="H241" s="1">
        <v>19.399999999999999</v>
      </c>
    </row>
    <row r="242" spans="1:8" x14ac:dyDescent="0.25">
      <c r="A242">
        <v>255</v>
      </c>
      <c r="B242">
        <v>6</v>
      </c>
      <c r="C242">
        <v>3</v>
      </c>
      <c r="D242">
        <v>0</v>
      </c>
      <c r="E242">
        <v>0</v>
      </c>
      <c r="F242" t="s">
        <v>158</v>
      </c>
      <c r="G242" s="1">
        <v>169920.34</v>
      </c>
      <c r="H242" s="1">
        <v>0</v>
      </c>
    </row>
    <row r="243" spans="1:8" x14ac:dyDescent="0.25">
      <c r="A243">
        <v>255</v>
      </c>
      <c r="B243">
        <v>6</v>
      </c>
      <c r="C243">
        <v>4</v>
      </c>
      <c r="D243">
        <v>0</v>
      </c>
      <c r="E243">
        <v>0</v>
      </c>
      <c r="F243" t="s">
        <v>159</v>
      </c>
      <c r="G243" s="1">
        <v>9815.4599999999991</v>
      </c>
      <c r="H243" s="1">
        <v>2.4</v>
      </c>
    </row>
    <row r="244" spans="1:8" x14ac:dyDescent="0.25">
      <c r="A244">
        <v>255</v>
      </c>
      <c r="B244">
        <v>6</v>
      </c>
      <c r="C244">
        <v>5</v>
      </c>
      <c r="D244">
        <v>0</v>
      </c>
      <c r="E244">
        <v>0</v>
      </c>
      <c r="F244" t="s">
        <v>160</v>
      </c>
      <c r="G244" s="1">
        <v>694.8</v>
      </c>
      <c r="H244" s="1">
        <v>0</v>
      </c>
    </row>
    <row r="245" spans="1:8" x14ac:dyDescent="0.25">
      <c r="A245">
        <v>255</v>
      </c>
      <c r="B245">
        <v>6</v>
      </c>
      <c r="C245">
        <v>8</v>
      </c>
      <c r="D245">
        <v>0</v>
      </c>
      <c r="E245">
        <v>0</v>
      </c>
      <c r="F245" t="s">
        <v>161</v>
      </c>
      <c r="G245" s="1">
        <v>14.58</v>
      </c>
      <c r="H245" s="1">
        <v>0</v>
      </c>
    </row>
    <row r="246" spans="1:8" x14ac:dyDescent="0.25">
      <c r="A246">
        <v>255</v>
      </c>
      <c r="B246">
        <v>6</v>
      </c>
      <c r="C246">
        <v>9</v>
      </c>
      <c r="D246">
        <v>0</v>
      </c>
      <c r="E246">
        <v>0</v>
      </c>
      <c r="F246" t="s">
        <v>162</v>
      </c>
      <c r="G246" s="1">
        <v>12323.79</v>
      </c>
      <c r="H246" s="1">
        <v>0</v>
      </c>
    </row>
    <row r="247" spans="1:8" x14ac:dyDescent="0.25">
      <c r="A247">
        <v>255</v>
      </c>
      <c r="B247">
        <v>7</v>
      </c>
      <c r="C247">
        <v>1</v>
      </c>
      <c r="D247">
        <v>0</v>
      </c>
      <c r="E247">
        <v>0</v>
      </c>
      <c r="F247" t="s">
        <v>163</v>
      </c>
      <c r="G247" s="1">
        <v>16625.169999999998</v>
      </c>
      <c r="H247" s="1">
        <v>0.11</v>
      </c>
    </row>
    <row r="248" spans="1:8" x14ac:dyDescent="0.25">
      <c r="A248">
        <v>255</v>
      </c>
      <c r="B248">
        <v>7</v>
      </c>
      <c r="C248">
        <v>2</v>
      </c>
      <c r="D248">
        <v>0</v>
      </c>
      <c r="E248">
        <v>0</v>
      </c>
      <c r="F248" t="s">
        <v>72</v>
      </c>
      <c r="G248" s="1">
        <v>99981.64</v>
      </c>
      <c r="H248" s="1">
        <v>2913.34</v>
      </c>
    </row>
    <row r="249" spans="1:8" x14ac:dyDescent="0.25">
      <c r="A249">
        <v>255</v>
      </c>
      <c r="B249">
        <v>7</v>
      </c>
      <c r="C249">
        <v>3</v>
      </c>
      <c r="D249">
        <v>0</v>
      </c>
      <c r="E249">
        <v>0</v>
      </c>
      <c r="F249" t="s">
        <v>164</v>
      </c>
      <c r="G249" s="1">
        <v>1358.33</v>
      </c>
      <c r="H249" s="1">
        <v>0</v>
      </c>
    </row>
    <row r="250" spans="1:8" x14ac:dyDescent="0.25">
      <c r="A250">
        <v>255</v>
      </c>
      <c r="B250">
        <v>7</v>
      </c>
      <c r="C250">
        <v>4</v>
      </c>
      <c r="D250">
        <v>0</v>
      </c>
      <c r="E250">
        <v>0</v>
      </c>
      <c r="F250" t="s">
        <v>165</v>
      </c>
      <c r="G250" s="1">
        <v>1392.4</v>
      </c>
      <c r="H250" s="1">
        <v>0</v>
      </c>
    </row>
    <row r="251" spans="1:8" x14ac:dyDescent="0.25">
      <c r="A251">
        <v>255</v>
      </c>
      <c r="B251">
        <v>8</v>
      </c>
      <c r="C251">
        <v>1</v>
      </c>
      <c r="D251">
        <v>0</v>
      </c>
      <c r="E251">
        <v>0</v>
      </c>
      <c r="F251" t="s">
        <v>166</v>
      </c>
      <c r="G251" s="1">
        <v>34377.199999999997</v>
      </c>
      <c r="H251" s="1">
        <v>0</v>
      </c>
    </row>
    <row r="252" spans="1:8" x14ac:dyDescent="0.25">
      <c r="A252">
        <v>255</v>
      </c>
      <c r="B252">
        <v>8</v>
      </c>
      <c r="C252">
        <v>2</v>
      </c>
      <c r="D252">
        <v>0</v>
      </c>
      <c r="E252">
        <v>0</v>
      </c>
      <c r="F252" t="s">
        <v>167</v>
      </c>
      <c r="G252" s="1">
        <v>112459.93</v>
      </c>
      <c r="H252" s="1">
        <v>8671.26</v>
      </c>
    </row>
    <row r="253" spans="1:8" x14ac:dyDescent="0.25">
      <c r="A253">
        <v>255</v>
      </c>
      <c r="B253">
        <v>8</v>
      </c>
      <c r="C253">
        <v>3</v>
      </c>
      <c r="D253">
        <v>0</v>
      </c>
      <c r="E253">
        <v>0</v>
      </c>
      <c r="F253" t="s">
        <v>168</v>
      </c>
      <c r="G253" s="1">
        <v>236</v>
      </c>
      <c r="H253" s="1">
        <v>0</v>
      </c>
    </row>
    <row r="254" spans="1:8" x14ac:dyDescent="0.25">
      <c r="A254">
        <v>255</v>
      </c>
      <c r="B254">
        <v>9</v>
      </c>
      <c r="C254">
        <v>1</v>
      </c>
      <c r="D254">
        <v>0</v>
      </c>
      <c r="E254">
        <v>0</v>
      </c>
      <c r="F254" t="s">
        <v>169</v>
      </c>
      <c r="G254" s="1">
        <v>419.77</v>
      </c>
      <c r="H254" s="1">
        <v>0</v>
      </c>
    </row>
    <row r="255" spans="1:8" x14ac:dyDescent="0.25">
      <c r="A255">
        <v>255</v>
      </c>
      <c r="B255">
        <v>9</v>
      </c>
      <c r="C255">
        <v>2</v>
      </c>
      <c r="D255">
        <v>0</v>
      </c>
      <c r="E255">
        <v>0</v>
      </c>
      <c r="F255" t="s">
        <v>170</v>
      </c>
      <c r="G255" s="1">
        <v>20731.580000000002</v>
      </c>
      <c r="H255" s="1">
        <v>0.18</v>
      </c>
    </row>
    <row r="256" spans="1:8" x14ac:dyDescent="0.25">
      <c r="A256">
        <v>255</v>
      </c>
      <c r="B256">
        <v>9</v>
      </c>
      <c r="C256">
        <v>3</v>
      </c>
      <c r="D256">
        <v>0</v>
      </c>
      <c r="E256">
        <v>0</v>
      </c>
      <c r="F256" t="s">
        <v>171</v>
      </c>
      <c r="G256" s="1">
        <v>3715.12</v>
      </c>
      <c r="H256" s="1">
        <v>1500.05</v>
      </c>
    </row>
    <row r="257" spans="1:8" x14ac:dyDescent="0.25">
      <c r="A257">
        <v>255</v>
      </c>
      <c r="B257">
        <v>9</v>
      </c>
      <c r="C257">
        <v>99</v>
      </c>
      <c r="D257">
        <v>0</v>
      </c>
      <c r="E257">
        <v>0</v>
      </c>
      <c r="F257" t="s">
        <v>172</v>
      </c>
      <c r="G257" s="1">
        <v>1486.8</v>
      </c>
      <c r="H257" s="1">
        <v>0</v>
      </c>
    </row>
    <row r="258" spans="1:8" x14ac:dyDescent="0.25">
      <c r="A258">
        <v>255</v>
      </c>
      <c r="B258">
        <v>10</v>
      </c>
      <c r="C258">
        <v>1</v>
      </c>
      <c r="D258">
        <v>0</v>
      </c>
      <c r="E258">
        <v>0</v>
      </c>
      <c r="F258" t="s">
        <v>173</v>
      </c>
      <c r="G258" s="1">
        <v>11236.6</v>
      </c>
      <c r="H258" s="1">
        <v>0.01</v>
      </c>
    </row>
    <row r="259" spans="1:8" x14ac:dyDescent="0.25">
      <c r="A259">
        <v>255</v>
      </c>
      <c r="B259">
        <v>10</v>
      </c>
      <c r="C259">
        <v>2</v>
      </c>
      <c r="D259">
        <v>0</v>
      </c>
      <c r="E259">
        <v>0</v>
      </c>
      <c r="F259" t="s">
        <v>174</v>
      </c>
      <c r="G259" s="1">
        <v>593146.02</v>
      </c>
      <c r="H259" s="1">
        <v>0</v>
      </c>
    </row>
    <row r="260" spans="1:8" x14ac:dyDescent="0.25">
      <c r="A260">
        <v>255</v>
      </c>
      <c r="B260">
        <v>10</v>
      </c>
      <c r="C260">
        <v>3</v>
      </c>
      <c r="D260">
        <v>0</v>
      </c>
      <c r="E260">
        <v>0</v>
      </c>
      <c r="F260" t="s">
        <v>175</v>
      </c>
      <c r="G260" s="1">
        <v>56795.17</v>
      </c>
      <c r="H260" s="1">
        <v>0.04</v>
      </c>
    </row>
    <row r="261" spans="1:8" x14ac:dyDescent="0.25">
      <c r="A261">
        <v>255</v>
      </c>
      <c r="B261">
        <v>11</v>
      </c>
      <c r="C261">
        <v>1</v>
      </c>
      <c r="D261">
        <v>0</v>
      </c>
      <c r="E261">
        <v>0</v>
      </c>
      <c r="F261" t="s">
        <v>176</v>
      </c>
      <c r="G261" s="1">
        <v>50504.01</v>
      </c>
      <c r="H261" s="1">
        <v>0</v>
      </c>
    </row>
    <row r="262" spans="1:8" x14ac:dyDescent="0.25">
      <c r="A262">
        <v>255</v>
      </c>
      <c r="B262">
        <v>11</v>
      </c>
      <c r="C262">
        <v>2</v>
      </c>
      <c r="D262">
        <v>0</v>
      </c>
      <c r="E262">
        <v>0</v>
      </c>
      <c r="F262" t="s">
        <v>177</v>
      </c>
      <c r="G262" s="1">
        <v>17691.72</v>
      </c>
      <c r="H262" s="1">
        <v>0.1</v>
      </c>
    </row>
    <row r="263" spans="1:8" x14ac:dyDescent="0.25">
      <c r="A263">
        <v>255</v>
      </c>
      <c r="B263">
        <v>11</v>
      </c>
      <c r="C263">
        <v>3</v>
      </c>
      <c r="D263">
        <v>0</v>
      </c>
      <c r="E263">
        <v>0</v>
      </c>
      <c r="F263" t="s">
        <v>178</v>
      </c>
      <c r="G263" s="1">
        <v>3717</v>
      </c>
      <c r="H263" s="1">
        <v>0</v>
      </c>
    </row>
    <row r="264" spans="1:8" x14ac:dyDescent="0.25">
      <c r="A264">
        <v>255</v>
      </c>
      <c r="B264">
        <v>12</v>
      </c>
      <c r="C264">
        <v>1</v>
      </c>
      <c r="D264">
        <v>0</v>
      </c>
      <c r="E264">
        <v>0</v>
      </c>
      <c r="F264" t="s">
        <v>179</v>
      </c>
      <c r="G264" s="1">
        <v>1092.69</v>
      </c>
      <c r="H264" s="1">
        <v>0.37</v>
      </c>
    </row>
    <row r="265" spans="1:8" x14ac:dyDescent="0.25">
      <c r="A265">
        <v>255</v>
      </c>
      <c r="B265">
        <v>12</v>
      </c>
      <c r="C265">
        <v>2</v>
      </c>
      <c r="D265">
        <v>0</v>
      </c>
      <c r="E265">
        <v>0</v>
      </c>
      <c r="F265" t="s">
        <v>180</v>
      </c>
      <c r="G265" s="1">
        <v>51422.55</v>
      </c>
      <c r="H265" s="1">
        <v>0</v>
      </c>
    </row>
    <row r="266" spans="1:8" x14ac:dyDescent="0.25">
      <c r="A266">
        <v>255</v>
      </c>
      <c r="B266">
        <v>99</v>
      </c>
      <c r="C266">
        <v>1</v>
      </c>
      <c r="D266">
        <v>0</v>
      </c>
      <c r="E266">
        <v>0</v>
      </c>
      <c r="F266" t="s">
        <v>181</v>
      </c>
      <c r="G266" s="1">
        <v>6962</v>
      </c>
      <c r="H266" s="1">
        <v>0</v>
      </c>
    </row>
    <row r="267" spans="1:8" x14ac:dyDescent="0.25">
      <c r="A267">
        <v>255</v>
      </c>
      <c r="B267">
        <v>99</v>
      </c>
      <c r="C267">
        <v>3</v>
      </c>
      <c r="D267">
        <v>0</v>
      </c>
      <c r="E267">
        <v>0</v>
      </c>
      <c r="F267" t="s">
        <v>182</v>
      </c>
      <c r="G267" s="1">
        <v>4634.26</v>
      </c>
      <c r="H267" s="1">
        <v>0</v>
      </c>
    </row>
    <row r="268" spans="1:8" x14ac:dyDescent="0.25">
      <c r="A268">
        <v>257</v>
      </c>
      <c r="B268">
        <v>1</v>
      </c>
      <c r="C268">
        <v>1</v>
      </c>
      <c r="D268">
        <v>0</v>
      </c>
      <c r="E268">
        <v>0</v>
      </c>
      <c r="F268" t="s">
        <v>183</v>
      </c>
      <c r="G268" s="1">
        <v>0</v>
      </c>
      <c r="H268" s="1">
        <v>42244</v>
      </c>
    </row>
    <row r="269" spans="1:8" x14ac:dyDescent="0.25">
      <c r="A269">
        <v>257</v>
      </c>
      <c r="B269">
        <v>2</v>
      </c>
      <c r="C269">
        <v>1</v>
      </c>
      <c r="D269">
        <v>1</v>
      </c>
      <c r="E269">
        <v>0</v>
      </c>
      <c r="F269" t="s">
        <v>109</v>
      </c>
      <c r="G269" s="1">
        <v>0</v>
      </c>
      <c r="H269" s="1">
        <v>13137948.710000001</v>
      </c>
    </row>
    <row r="270" spans="1:8" x14ac:dyDescent="0.25">
      <c r="A270">
        <v>257</v>
      </c>
      <c r="B270">
        <v>2</v>
      </c>
      <c r="C270">
        <v>1</v>
      </c>
      <c r="D270">
        <v>99</v>
      </c>
      <c r="E270">
        <v>0</v>
      </c>
      <c r="F270" t="s">
        <v>110</v>
      </c>
      <c r="G270" s="1">
        <v>0</v>
      </c>
      <c r="H270" s="1">
        <v>653701.93000000005</v>
      </c>
    </row>
    <row r="271" spans="1:8" x14ac:dyDescent="0.25">
      <c r="A271">
        <v>257</v>
      </c>
      <c r="B271">
        <v>2</v>
      </c>
      <c r="C271">
        <v>4</v>
      </c>
      <c r="D271">
        <v>1</v>
      </c>
      <c r="E271">
        <v>0</v>
      </c>
      <c r="F271" t="s">
        <v>118</v>
      </c>
      <c r="G271" s="1">
        <v>0</v>
      </c>
      <c r="H271" s="1">
        <v>136938</v>
      </c>
    </row>
    <row r="272" spans="1:8" x14ac:dyDescent="0.25">
      <c r="A272">
        <v>257</v>
      </c>
      <c r="B272">
        <v>2</v>
      </c>
      <c r="C272">
        <v>4</v>
      </c>
      <c r="D272">
        <v>10</v>
      </c>
      <c r="E272">
        <v>0</v>
      </c>
      <c r="F272" t="s">
        <v>111</v>
      </c>
      <c r="G272" s="1">
        <v>0</v>
      </c>
      <c r="H272" s="1">
        <v>2211131.58</v>
      </c>
    </row>
    <row r="273" spans="1:8" x14ac:dyDescent="0.25">
      <c r="A273">
        <v>257</v>
      </c>
      <c r="B273">
        <v>2</v>
      </c>
      <c r="C273">
        <v>4</v>
      </c>
      <c r="D273">
        <v>11</v>
      </c>
      <c r="E273">
        <v>0</v>
      </c>
      <c r="F273" t="s">
        <v>112</v>
      </c>
      <c r="G273" s="1">
        <v>0</v>
      </c>
      <c r="H273" s="1">
        <v>3869385.5</v>
      </c>
    </row>
    <row r="274" spans="1:8" x14ac:dyDescent="0.25">
      <c r="A274">
        <v>257</v>
      </c>
      <c r="B274">
        <v>2</v>
      </c>
      <c r="C274">
        <v>6</v>
      </c>
      <c r="D274">
        <v>1</v>
      </c>
      <c r="E274">
        <v>0</v>
      </c>
      <c r="F274" t="s">
        <v>113</v>
      </c>
      <c r="G274" s="1">
        <v>0</v>
      </c>
      <c r="H274" s="1">
        <v>28910</v>
      </c>
    </row>
    <row r="275" spans="1:8" x14ac:dyDescent="0.25">
      <c r="A275">
        <v>257</v>
      </c>
      <c r="B275">
        <v>2</v>
      </c>
      <c r="C275">
        <v>6</v>
      </c>
      <c r="D275">
        <v>99</v>
      </c>
      <c r="E275">
        <v>0</v>
      </c>
      <c r="F275" t="s">
        <v>110</v>
      </c>
      <c r="G275" s="1">
        <v>0</v>
      </c>
      <c r="H275" s="1">
        <v>180000</v>
      </c>
    </row>
    <row r="276" spans="1:8" x14ac:dyDescent="0.25">
      <c r="A276">
        <v>257</v>
      </c>
      <c r="B276">
        <v>2</v>
      </c>
      <c r="C276">
        <v>7</v>
      </c>
      <c r="D276">
        <v>99</v>
      </c>
      <c r="E276">
        <v>0</v>
      </c>
      <c r="F276" t="s">
        <v>114</v>
      </c>
      <c r="G276" s="1">
        <v>0</v>
      </c>
      <c r="H276" s="1">
        <v>341238.93</v>
      </c>
    </row>
    <row r="277" spans="1:8" x14ac:dyDescent="0.25">
      <c r="A277">
        <v>257</v>
      </c>
      <c r="B277">
        <v>2</v>
      </c>
      <c r="C277">
        <v>9</v>
      </c>
      <c r="D277">
        <v>1</v>
      </c>
      <c r="E277">
        <v>0</v>
      </c>
      <c r="F277" t="s">
        <v>115</v>
      </c>
      <c r="G277" s="1">
        <v>0</v>
      </c>
      <c r="H277" s="1">
        <v>966980.28</v>
      </c>
    </row>
    <row r="278" spans="1:8" x14ac:dyDescent="0.25">
      <c r="A278">
        <v>257</v>
      </c>
      <c r="B278">
        <v>2</v>
      </c>
      <c r="C278">
        <v>9</v>
      </c>
      <c r="D278">
        <v>99</v>
      </c>
      <c r="E278">
        <v>0</v>
      </c>
      <c r="F278" t="s">
        <v>110</v>
      </c>
      <c r="G278" s="1">
        <v>0</v>
      </c>
      <c r="H278" s="1">
        <v>456223.39</v>
      </c>
    </row>
    <row r="279" spans="1:8" x14ac:dyDescent="0.25">
      <c r="A279">
        <v>257</v>
      </c>
      <c r="B279">
        <v>2</v>
      </c>
      <c r="C279">
        <v>11</v>
      </c>
      <c r="D279">
        <v>3</v>
      </c>
      <c r="E279">
        <v>0</v>
      </c>
      <c r="F279" t="s">
        <v>117</v>
      </c>
      <c r="G279" s="1">
        <v>0</v>
      </c>
      <c r="H279" s="1">
        <v>150</v>
      </c>
    </row>
    <row r="280" spans="1:8" x14ac:dyDescent="0.25">
      <c r="A280">
        <v>257</v>
      </c>
      <c r="B280">
        <v>2</v>
      </c>
      <c r="C280">
        <v>99</v>
      </c>
      <c r="D280">
        <v>0</v>
      </c>
      <c r="E280">
        <v>0</v>
      </c>
      <c r="F280" t="s">
        <v>114</v>
      </c>
      <c r="G280" s="1">
        <v>1328934.8799999999</v>
      </c>
      <c r="H280" s="1">
        <v>7007803.9299999997</v>
      </c>
    </row>
    <row r="281" spans="1:8" x14ac:dyDescent="0.25">
      <c r="A281">
        <v>257</v>
      </c>
      <c r="B281">
        <v>3</v>
      </c>
      <c r="C281">
        <v>2</v>
      </c>
      <c r="D281">
        <v>1</v>
      </c>
      <c r="E281">
        <v>0</v>
      </c>
      <c r="F281" t="s">
        <v>119</v>
      </c>
      <c r="G281" s="1">
        <v>0</v>
      </c>
      <c r="H281" s="1">
        <v>461812.76</v>
      </c>
    </row>
    <row r="282" spans="1:8" x14ac:dyDescent="0.25">
      <c r="A282">
        <v>257</v>
      </c>
      <c r="B282">
        <v>3</v>
      </c>
      <c r="C282">
        <v>2</v>
      </c>
      <c r="D282">
        <v>2</v>
      </c>
      <c r="E282">
        <v>0</v>
      </c>
      <c r="F282" t="s">
        <v>120</v>
      </c>
      <c r="G282" s="1">
        <v>0</v>
      </c>
      <c r="H282" s="1">
        <v>2891.95</v>
      </c>
    </row>
    <row r="283" spans="1:8" x14ac:dyDescent="0.25">
      <c r="A283">
        <v>257</v>
      </c>
      <c r="B283">
        <v>3</v>
      </c>
      <c r="C283">
        <v>2</v>
      </c>
      <c r="D283">
        <v>3</v>
      </c>
      <c r="E283">
        <v>0</v>
      </c>
      <c r="F283" t="s">
        <v>121</v>
      </c>
      <c r="G283" s="1">
        <v>0.08</v>
      </c>
      <c r="H283" s="1">
        <v>187121.82</v>
      </c>
    </row>
    <row r="284" spans="1:8" x14ac:dyDescent="0.25">
      <c r="A284">
        <v>257</v>
      </c>
      <c r="B284">
        <v>3</v>
      </c>
      <c r="C284">
        <v>2</v>
      </c>
      <c r="D284">
        <v>4</v>
      </c>
      <c r="E284">
        <v>0</v>
      </c>
      <c r="F284" t="s">
        <v>122</v>
      </c>
      <c r="G284" s="1">
        <v>0</v>
      </c>
      <c r="H284" s="1">
        <v>40647.74</v>
      </c>
    </row>
    <row r="285" spans="1:8" x14ac:dyDescent="0.25">
      <c r="A285">
        <v>257</v>
      </c>
      <c r="B285">
        <v>3</v>
      </c>
      <c r="C285">
        <v>2</v>
      </c>
      <c r="D285">
        <v>5</v>
      </c>
      <c r="E285">
        <v>0</v>
      </c>
      <c r="F285" t="s">
        <v>123</v>
      </c>
      <c r="G285" s="1">
        <v>11.52</v>
      </c>
      <c r="H285" s="1">
        <v>432625.22</v>
      </c>
    </row>
    <row r="286" spans="1:8" x14ac:dyDescent="0.25">
      <c r="A286">
        <v>257</v>
      </c>
      <c r="B286">
        <v>3</v>
      </c>
      <c r="C286">
        <v>2</v>
      </c>
      <c r="D286">
        <v>6</v>
      </c>
      <c r="E286">
        <v>0</v>
      </c>
      <c r="F286" t="s">
        <v>124</v>
      </c>
      <c r="G286" s="1">
        <v>0</v>
      </c>
      <c r="H286" s="1">
        <v>12315</v>
      </c>
    </row>
    <row r="287" spans="1:8" x14ac:dyDescent="0.25">
      <c r="A287">
        <v>257</v>
      </c>
      <c r="B287">
        <v>3</v>
      </c>
      <c r="C287">
        <v>2</v>
      </c>
      <c r="D287">
        <v>7</v>
      </c>
      <c r="E287">
        <v>0</v>
      </c>
      <c r="F287" t="s">
        <v>125</v>
      </c>
      <c r="G287" s="1">
        <v>0</v>
      </c>
      <c r="H287" s="1">
        <v>472</v>
      </c>
    </row>
    <row r="288" spans="1:8" x14ac:dyDescent="0.25">
      <c r="A288">
        <v>257</v>
      </c>
      <c r="B288">
        <v>3</v>
      </c>
      <c r="C288">
        <v>2</v>
      </c>
      <c r="D288">
        <v>8</v>
      </c>
      <c r="E288">
        <v>0</v>
      </c>
      <c r="F288" t="s">
        <v>126</v>
      </c>
      <c r="G288" s="1">
        <v>0</v>
      </c>
      <c r="H288" s="1">
        <v>1152.23</v>
      </c>
    </row>
    <row r="289" spans="1:8" x14ac:dyDescent="0.25">
      <c r="A289">
        <v>257</v>
      </c>
      <c r="B289">
        <v>3</v>
      </c>
      <c r="C289">
        <v>2</v>
      </c>
      <c r="D289">
        <v>9</v>
      </c>
      <c r="E289">
        <v>0</v>
      </c>
      <c r="F289" t="s">
        <v>127</v>
      </c>
      <c r="G289" s="1">
        <v>0</v>
      </c>
      <c r="H289" s="1">
        <v>4189</v>
      </c>
    </row>
    <row r="290" spans="1:8" x14ac:dyDescent="0.25">
      <c r="A290">
        <v>257</v>
      </c>
      <c r="B290">
        <v>3</v>
      </c>
      <c r="C290">
        <v>2</v>
      </c>
      <c r="D290">
        <v>10</v>
      </c>
      <c r="E290">
        <v>0</v>
      </c>
      <c r="F290" t="s">
        <v>128</v>
      </c>
      <c r="G290" s="1">
        <v>0</v>
      </c>
      <c r="H290" s="1">
        <v>51600.22</v>
      </c>
    </row>
    <row r="291" spans="1:8" x14ac:dyDescent="0.25">
      <c r="A291">
        <v>257</v>
      </c>
      <c r="B291">
        <v>3</v>
      </c>
      <c r="C291">
        <v>3</v>
      </c>
      <c r="D291">
        <v>1</v>
      </c>
      <c r="E291">
        <v>0</v>
      </c>
      <c r="F291" t="s">
        <v>129</v>
      </c>
      <c r="G291" s="1">
        <v>0.17</v>
      </c>
      <c r="H291" s="1">
        <v>56817.59</v>
      </c>
    </row>
    <row r="292" spans="1:8" x14ac:dyDescent="0.25">
      <c r="A292">
        <v>257</v>
      </c>
      <c r="B292">
        <v>3</v>
      </c>
      <c r="C292">
        <v>3</v>
      </c>
      <c r="D292">
        <v>2</v>
      </c>
      <c r="E292">
        <v>0</v>
      </c>
      <c r="F292" t="s">
        <v>130</v>
      </c>
      <c r="G292" s="1">
        <v>0.08</v>
      </c>
      <c r="H292" s="1">
        <v>185264.57</v>
      </c>
    </row>
    <row r="293" spans="1:8" x14ac:dyDescent="0.25">
      <c r="A293">
        <v>257</v>
      </c>
      <c r="B293">
        <v>3</v>
      </c>
      <c r="C293">
        <v>3</v>
      </c>
      <c r="D293">
        <v>4</v>
      </c>
      <c r="E293">
        <v>0</v>
      </c>
      <c r="F293" t="s">
        <v>131</v>
      </c>
      <c r="G293" s="1">
        <v>1180</v>
      </c>
      <c r="H293" s="1">
        <v>133820.79</v>
      </c>
    </row>
    <row r="294" spans="1:8" x14ac:dyDescent="0.25">
      <c r="A294">
        <v>257</v>
      </c>
      <c r="B294">
        <v>3</v>
      </c>
      <c r="C294">
        <v>3</v>
      </c>
      <c r="D294">
        <v>5</v>
      </c>
      <c r="E294">
        <v>0</v>
      </c>
      <c r="F294" t="s">
        <v>132</v>
      </c>
      <c r="G294" s="1">
        <v>0</v>
      </c>
      <c r="H294" s="1">
        <v>3773862.34</v>
      </c>
    </row>
    <row r="295" spans="1:8" x14ac:dyDescent="0.25">
      <c r="A295">
        <v>257</v>
      </c>
      <c r="B295">
        <v>3</v>
      </c>
      <c r="C295">
        <v>3</v>
      </c>
      <c r="D295">
        <v>6</v>
      </c>
      <c r="E295">
        <v>0</v>
      </c>
      <c r="F295" t="s">
        <v>133</v>
      </c>
      <c r="G295" s="1">
        <v>0</v>
      </c>
      <c r="H295" s="1">
        <v>314782.81</v>
      </c>
    </row>
    <row r="296" spans="1:8" x14ac:dyDescent="0.25">
      <c r="A296">
        <v>257</v>
      </c>
      <c r="B296">
        <v>3</v>
      </c>
      <c r="C296">
        <v>3</v>
      </c>
      <c r="D296">
        <v>7</v>
      </c>
      <c r="E296">
        <v>0</v>
      </c>
      <c r="F296" t="s">
        <v>134</v>
      </c>
      <c r="G296" s="1">
        <v>0</v>
      </c>
      <c r="H296" s="1">
        <v>3717</v>
      </c>
    </row>
    <row r="297" spans="1:8" x14ac:dyDescent="0.25">
      <c r="A297">
        <v>257</v>
      </c>
      <c r="B297">
        <v>4</v>
      </c>
      <c r="C297">
        <v>1</v>
      </c>
      <c r="D297">
        <v>1</v>
      </c>
      <c r="E297">
        <v>0</v>
      </c>
      <c r="F297" t="s">
        <v>135</v>
      </c>
      <c r="G297" s="1">
        <v>9354076.6300000008</v>
      </c>
      <c r="H297" s="1">
        <v>10184085.98</v>
      </c>
    </row>
    <row r="298" spans="1:8" x14ac:dyDescent="0.25">
      <c r="A298">
        <v>257</v>
      </c>
      <c r="B298">
        <v>4</v>
      </c>
      <c r="C298">
        <v>1</v>
      </c>
      <c r="D298">
        <v>2</v>
      </c>
      <c r="E298">
        <v>0</v>
      </c>
      <c r="F298" t="s">
        <v>136</v>
      </c>
      <c r="G298" s="1">
        <v>0</v>
      </c>
      <c r="H298" s="1">
        <v>525978.34</v>
      </c>
    </row>
    <row r="299" spans="1:8" x14ac:dyDescent="0.25">
      <c r="A299">
        <v>257</v>
      </c>
      <c r="B299">
        <v>4</v>
      </c>
      <c r="C299">
        <v>1</v>
      </c>
      <c r="D299">
        <v>3</v>
      </c>
      <c r="E299">
        <v>0</v>
      </c>
      <c r="F299" t="s">
        <v>137</v>
      </c>
      <c r="G299" s="1">
        <v>0</v>
      </c>
      <c r="H299" s="1">
        <v>10100</v>
      </c>
    </row>
    <row r="300" spans="1:8" x14ac:dyDescent="0.25">
      <c r="A300">
        <v>257</v>
      </c>
      <c r="B300">
        <v>4</v>
      </c>
      <c r="C300">
        <v>1</v>
      </c>
      <c r="D300">
        <v>5</v>
      </c>
      <c r="E300">
        <v>0</v>
      </c>
      <c r="F300" t="s">
        <v>138</v>
      </c>
      <c r="G300" s="1">
        <v>0</v>
      </c>
      <c r="H300" s="1">
        <v>0.01</v>
      </c>
    </row>
    <row r="301" spans="1:8" x14ac:dyDescent="0.25">
      <c r="A301">
        <v>257</v>
      </c>
      <c r="B301">
        <v>5</v>
      </c>
      <c r="C301">
        <v>1</v>
      </c>
      <c r="D301">
        <v>1</v>
      </c>
      <c r="E301">
        <v>0</v>
      </c>
      <c r="F301" t="s">
        <v>139</v>
      </c>
      <c r="G301" s="1">
        <v>6.24</v>
      </c>
      <c r="H301" s="1">
        <v>121850.86</v>
      </c>
    </row>
    <row r="302" spans="1:8" x14ac:dyDescent="0.25">
      <c r="A302">
        <v>257</v>
      </c>
      <c r="B302">
        <v>5</v>
      </c>
      <c r="C302">
        <v>1</v>
      </c>
      <c r="D302">
        <v>2</v>
      </c>
      <c r="E302">
        <v>0</v>
      </c>
      <c r="F302" t="s">
        <v>140</v>
      </c>
      <c r="G302" s="1">
        <v>1251.7</v>
      </c>
      <c r="H302" s="1">
        <v>48897.2</v>
      </c>
    </row>
    <row r="303" spans="1:8" x14ac:dyDescent="0.25">
      <c r="A303">
        <v>257</v>
      </c>
      <c r="B303">
        <v>5</v>
      </c>
      <c r="C303">
        <v>1</v>
      </c>
      <c r="D303">
        <v>3</v>
      </c>
      <c r="E303">
        <v>0</v>
      </c>
      <c r="F303" t="s">
        <v>141</v>
      </c>
      <c r="G303" s="1">
        <v>0</v>
      </c>
      <c r="H303" s="1">
        <v>12226.73</v>
      </c>
    </row>
    <row r="304" spans="1:8" x14ac:dyDescent="0.25">
      <c r="A304">
        <v>257</v>
      </c>
      <c r="B304">
        <v>5</v>
      </c>
      <c r="C304">
        <v>1</v>
      </c>
      <c r="D304">
        <v>4</v>
      </c>
      <c r="E304">
        <v>0</v>
      </c>
      <c r="F304" t="s">
        <v>184</v>
      </c>
      <c r="G304" s="1">
        <v>0</v>
      </c>
      <c r="H304" s="1">
        <v>4426.2299999999996</v>
      </c>
    </row>
    <row r="305" spans="1:8" x14ac:dyDescent="0.25">
      <c r="A305">
        <v>257</v>
      </c>
      <c r="B305">
        <v>5</v>
      </c>
      <c r="C305">
        <v>1</v>
      </c>
      <c r="D305">
        <v>5</v>
      </c>
      <c r="E305">
        <v>0</v>
      </c>
      <c r="F305" t="s">
        <v>143</v>
      </c>
      <c r="G305" s="1">
        <v>0</v>
      </c>
      <c r="H305" s="1">
        <v>773440.55</v>
      </c>
    </row>
    <row r="306" spans="1:8" x14ac:dyDescent="0.25">
      <c r="A306">
        <v>257</v>
      </c>
      <c r="B306">
        <v>5</v>
      </c>
      <c r="C306">
        <v>2</v>
      </c>
      <c r="D306">
        <v>1</v>
      </c>
      <c r="E306">
        <v>0</v>
      </c>
      <c r="F306" t="s">
        <v>144</v>
      </c>
      <c r="G306" s="1">
        <v>151075.74</v>
      </c>
      <c r="H306" s="1">
        <v>6718672.4299999997</v>
      </c>
    </row>
    <row r="307" spans="1:8" x14ac:dyDescent="0.25">
      <c r="A307">
        <v>257</v>
      </c>
      <c r="B307">
        <v>5</v>
      </c>
      <c r="C307">
        <v>2</v>
      </c>
      <c r="D307">
        <v>2</v>
      </c>
      <c r="E307">
        <v>0</v>
      </c>
      <c r="F307" t="s">
        <v>185</v>
      </c>
      <c r="G307" s="1">
        <v>29543.02</v>
      </c>
      <c r="H307" s="1">
        <v>2472789.35</v>
      </c>
    </row>
    <row r="308" spans="1:8" x14ac:dyDescent="0.25">
      <c r="A308">
        <v>257</v>
      </c>
      <c r="B308">
        <v>5</v>
      </c>
      <c r="C308">
        <v>2</v>
      </c>
      <c r="D308">
        <v>3</v>
      </c>
      <c r="E308">
        <v>0</v>
      </c>
      <c r="F308" t="s">
        <v>146</v>
      </c>
      <c r="G308" s="1">
        <v>30837.33</v>
      </c>
      <c r="H308" s="1">
        <v>964766.04</v>
      </c>
    </row>
    <row r="309" spans="1:8" x14ac:dyDescent="0.25">
      <c r="A309">
        <v>257</v>
      </c>
      <c r="B309">
        <v>5</v>
      </c>
      <c r="C309">
        <v>2</v>
      </c>
      <c r="D309">
        <v>4</v>
      </c>
      <c r="E309">
        <v>0</v>
      </c>
      <c r="F309" t="s">
        <v>147</v>
      </c>
      <c r="G309" s="1">
        <v>2031.04</v>
      </c>
      <c r="H309" s="1">
        <v>1382731.51</v>
      </c>
    </row>
    <row r="310" spans="1:8" x14ac:dyDescent="0.25">
      <c r="A310">
        <v>257</v>
      </c>
      <c r="B310">
        <v>5</v>
      </c>
      <c r="C310">
        <v>2</v>
      </c>
      <c r="D310">
        <v>5</v>
      </c>
      <c r="E310">
        <v>0</v>
      </c>
      <c r="F310" t="s">
        <v>148</v>
      </c>
      <c r="G310" s="1">
        <v>13305.72</v>
      </c>
      <c r="H310" s="1">
        <v>1364960.37</v>
      </c>
    </row>
    <row r="311" spans="1:8" x14ac:dyDescent="0.25">
      <c r="A311">
        <v>257</v>
      </c>
      <c r="B311">
        <v>5</v>
      </c>
      <c r="C311">
        <v>2</v>
      </c>
      <c r="D311">
        <v>6</v>
      </c>
      <c r="E311">
        <v>0</v>
      </c>
      <c r="F311" t="s">
        <v>149</v>
      </c>
      <c r="G311" s="1">
        <v>0</v>
      </c>
      <c r="H311" s="1">
        <v>5026.8999999999996</v>
      </c>
    </row>
    <row r="312" spans="1:8" x14ac:dyDescent="0.25">
      <c r="A312">
        <v>257</v>
      </c>
      <c r="B312">
        <v>5</v>
      </c>
      <c r="C312">
        <v>2</v>
      </c>
      <c r="D312">
        <v>99</v>
      </c>
      <c r="E312">
        <v>0</v>
      </c>
      <c r="F312" t="s">
        <v>186</v>
      </c>
      <c r="G312" s="1">
        <v>287.48</v>
      </c>
      <c r="H312" s="1">
        <v>650181.31000000006</v>
      </c>
    </row>
    <row r="313" spans="1:8" x14ac:dyDescent="0.25">
      <c r="A313">
        <v>257</v>
      </c>
      <c r="B313">
        <v>5</v>
      </c>
      <c r="C313">
        <v>3</v>
      </c>
      <c r="D313">
        <v>1</v>
      </c>
      <c r="E313">
        <v>0</v>
      </c>
      <c r="F313" t="s">
        <v>151</v>
      </c>
      <c r="G313" s="1">
        <v>14443030.109999999</v>
      </c>
      <c r="H313" s="1">
        <v>21972343.420000002</v>
      </c>
    </row>
    <row r="314" spans="1:8" x14ac:dyDescent="0.25">
      <c r="A314">
        <v>257</v>
      </c>
      <c r="B314">
        <v>5</v>
      </c>
      <c r="C314">
        <v>3</v>
      </c>
      <c r="D314">
        <v>2</v>
      </c>
      <c r="E314">
        <v>0</v>
      </c>
      <c r="F314" t="s">
        <v>152</v>
      </c>
      <c r="G314" s="1">
        <v>0</v>
      </c>
      <c r="H314" s="1">
        <v>326054.59999999998</v>
      </c>
    </row>
    <row r="315" spans="1:8" x14ac:dyDescent="0.25">
      <c r="A315">
        <v>257</v>
      </c>
      <c r="B315">
        <v>5</v>
      </c>
      <c r="C315">
        <v>3</v>
      </c>
      <c r="D315">
        <v>3</v>
      </c>
      <c r="E315">
        <v>0</v>
      </c>
      <c r="F315" t="s">
        <v>153</v>
      </c>
      <c r="G315" s="1">
        <v>118.22</v>
      </c>
      <c r="H315" s="1">
        <v>30311.82</v>
      </c>
    </row>
    <row r="316" spans="1:8" x14ac:dyDescent="0.25">
      <c r="A316">
        <v>257</v>
      </c>
      <c r="B316">
        <v>5</v>
      </c>
      <c r="C316">
        <v>3</v>
      </c>
      <c r="D316">
        <v>4</v>
      </c>
      <c r="E316">
        <v>0</v>
      </c>
      <c r="F316" t="s">
        <v>154</v>
      </c>
      <c r="G316" s="1">
        <v>0</v>
      </c>
      <c r="H316" s="1">
        <v>991.2</v>
      </c>
    </row>
    <row r="317" spans="1:8" x14ac:dyDescent="0.25">
      <c r="A317">
        <v>257</v>
      </c>
      <c r="B317">
        <v>5</v>
      </c>
      <c r="C317">
        <v>3</v>
      </c>
      <c r="D317">
        <v>5</v>
      </c>
      <c r="E317">
        <v>0</v>
      </c>
      <c r="F317" t="s">
        <v>155</v>
      </c>
      <c r="G317" s="1">
        <v>0</v>
      </c>
      <c r="H317" s="1">
        <v>4214.1000000000004</v>
      </c>
    </row>
    <row r="318" spans="1:8" x14ac:dyDescent="0.25">
      <c r="A318">
        <v>257</v>
      </c>
      <c r="B318">
        <v>5</v>
      </c>
      <c r="C318">
        <v>4</v>
      </c>
      <c r="D318">
        <v>1</v>
      </c>
      <c r="E318">
        <v>0</v>
      </c>
      <c r="F318" t="s">
        <v>156</v>
      </c>
      <c r="G318" s="1">
        <v>0</v>
      </c>
      <c r="H318" s="1">
        <v>1267.4000000000001</v>
      </c>
    </row>
    <row r="319" spans="1:8" x14ac:dyDescent="0.25">
      <c r="A319">
        <v>257</v>
      </c>
      <c r="B319">
        <v>5</v>
      </c>
      <c r="C319">
        <v>7</v>
      </c>
      <c r="D319">
        <v>1</v>
      </c>
      <c r="E319">
        <v>0</v>
      </c>
      <c r="F319" t="s">
        <v>163</v>
      </c>
      <c r="G319" s="1">
        <v>0</v>
      </c>
      <c r="H319" s="1">
        <v>16496.36</v>
      </c>
    </row>
    <row r="320" spans="1:8" x14ac:dyDescent="0.25">
      <c r="A320">
        <v>257</v>
      </c>
      <c r="B320">
        <v>5</v>
      </c>
      <c r="C320">
        <v>7</v>
      </c>
      <c r="D320">
        <v>2</v>
      </c>
      <c r="E320">
        <v>0</v>
      </c>
      <c r="F320" t="s">
        <v>72</v>
      </c>
      <c r="G320" s="1">
        <v>0</v>
      </c>
      <c r="H320" s="1">
        <v>82325.23</v>
      </c>
    </row>
    <row r="321" spans="1:8" x14ac:dyDescent="0.25">
      <c r="A321">
        <v>257</v>
      </c>
      <c r="B321">
        <v>5</v>
      </c>
      <c r="C321">
        <v>7</v>
      </c>
      <c r="D321">
        <v>3</v>
      </c>
      <c r="E321">
        <v>0</v>
      </c>
      <c r="F321" t="s">
        <v>164</v>
      </c>
      <c r="G321" s="1">
        <v>0</v>
      </c>
      <c r="H321" s="1">
        <v>1146.6300000000001</v>
      </c>
    </row>
    <row r="322" spans="1:8" x14ac:dyDescent="0.25">
      <c r="A322">
        <v>257</v>
      </c>
      <c r="B322">
        <v>5</v>
      </c>
      <c r="C322">
        <v>7</v>
      </c>
      <c r="D322">
        <v>4</v>
      </c>
      <c r="E322">
        <v>0</v>
      </c>
      <c r="F322" t="s">
        <v>165</v>
      </c>
      <c r="G322" s="1">
        <v>0</v>
      </c>
      <c r="H322" s="1">
        <v>1392.4</v>
      </c>
    </row>
    <row r="323" spans="1:8" x14ac:dyDescent="0.25">
      <c r="A323">
        <v>257</v>
      </c>
      <c r="B323">
        <v>5</v>
      </c>
      <c r="C323">
        <v>8</v>
      </c>
      <c r="D323">
        <v>1</v>
      </c>
      <c r="E323">
        <v>0</v>
      </c>
      <c r="F323" t="s">
        <v>166</v>
      </c>
      <c r="G323" s="1">
        <v>0</v>
      </c>
      <c r="H323" s="1">
        <v>34377.199999999997</v>
      </c>
    </row>
    <row r="324" spans="1:8" x14ac:dyDescent="0.25">
      <c r="A324">
        <v>257</v>
      </c>
      <c r="B324">
        <v>5</v>
      </c>
      <c r="C324">
        <v>8</v>
      </c>
      <c r="D324">
        <v>2</v>
      </c>
      <c r="E324">
        <v>0</v>
      </c>
      <c r="F324" t="s">
        <v>167</v>
      </c>
      <c r="G324" s="1">
        <v>8671.26</v>
      </c>
      <c r="H324" s="1">
        <v>112459.93</v>
      </c>
    </row>
    <row r="325" spans="1:8" x14ac:dyDescent="0.25">
      <c r="A325">
        <v>257</v>
      </c>
      <c r="B325">
        <v>5</v>
      </c>
      <c r="C325">
        <v>8</v>
      </c>
      <c r="D325">
        <v>3</v>
      </c>
      <c r="E325">
        <v>0</v>
      </c>
      <c r="F325" t="s">
        <v>168</v>
      </c>
      <c r="G325" s="1">
        <v>0</v>
      </c>
      <c r="H325" s="1">
        <v>236</v>
      </c>
    </row>
    <row r="326" spans="1:8" x14ac:dyDescent="0.25">
      <c r="A326">
        <v>257</v>
      </c>
      <c r="B326">
        <v>5</v>
      </c>
      <c r="C326">
        <v>9</v>
      </c>
      <c r="D326">
        <v>1</v>
      </c>
      <c r="E326">
        <v>0</v>
      </c>
      <c r="F326" t="s">
        <v>169</v>
      </c>
      <c r="G326" s="1">
        <v>0</v>
      </c>
      <c r="H326" s="1">
        <v>419.77</v>
      </c>
    </row>
    <row r="327" spans="1:8" x14ac:dyDescent="0.25">
      <c r="A327">
        <v>257</v>
      </c>
      <c r="B327">
        <v>5</v>
      </c>
      <c r="C327">
        <v>9</v>
      </c>
      <c r="D327">
        <v>2</v>
      </c>
      <c r="E327">
        <v>0</v>
      </c>
      <c r="F327" t="s">
        <v>170</v>
      </c>
      <c r="G327" s="1">
        <v>0.18</v>
      </c>
      <c r="H327" s="1">
        <v>20731.580000000002</v>
      </c>
    </row>
    <row r="328" spans="1:8" x14ac:dyDescent="0.25">
      <c r="A328">
        <v>257</v>
      </c>
      <c r="B328">
        <v>5</v>
      </c>
      <c r="C328">
        <v>9</v>
      </c>
      <c r="D328">
        <v>3</v>
      </c>
      <c r="E328">
        <v>0</v>
      </c>
      <c r="F328" t="s">
        <v>171</v>
      </c>
      <c r="G328" s="1">
        <v>1500.05</v>
      </c>
      <c r="H328" s="1">
        <v>3715.12</v>
      </c>
    </row>
    <row r="329" spans="1:8" x14ac:dyDescent="0.25">
      <c r="A329">
        <v>257</v>
      </c>
      <c r="B329">
        <v>5</v>
      </c>
      <c r="C329">
        <v>9</v>
      </c>
      <c r="D329">
        <v>99</v>
      </c>
      <c r="E329">
        <v>0</v>
      </c>
      <c r="F329" t="s">
        <v>172</v>
      </c>
      <c r="G329" s="1">
        <v>0</v>
      </c>
      <c r="H329" s="1">
        <v>1486.8</v>
      </c>
    </row>
    <row r="330" spans="1:8" x14ac:dyDescent="0.25">
      <c r="A330">
        <v>257</v>
      </c>
      <c r="B330">
        <v>5</v>
      </c>
      <c r="C330">
        <v>10</v>
      </c>
      <c r="D330">
        <v>1</v>
      </c>
      <c r="E330">
        <v>0</v>
      </c>
      <c r="F330" t="s">
        <v>173</v>
      </c>
      <c r="G330" s="1">
        <v>0.01</v>
      </c>
      <c r="H330" s="1">
        <v>11236.6</v>
      </c>
    </row>
    <row r="331" spans="1:8" x14ac:dyDescent="0.25">
      <c r="A331">
        <v>257</v>
      </c>
      <c r="B331">
        <v>5</v>
      </c>
      <c r="C331">
        <v>10</v>
      </c>
      <c r="D331">
        <v>2</v>
      </c>
      <c r="E331">
        <v>0</v>
      </c>
      <c r="F331" t="s">
        <v>174</v>
      </c>
      <c r="G331" s="1">
        <v>0</v>
      </c>
      <c r="H331" s="1">
        <v>568876.86</v>
      </c>
    </row>
    <row r="332" spans="1:8" x14ac:dyDescent="0.25">
      <c r="A332">
        <v>257</v>
      </c>
      <c r="B332">
        <v>5</v>
      </c>
      <c r="C332">
        <v>10</v>
      </c>
      <c r="D332">
        <v>3</v>
      </c>
      <c r="E332">
        <v>0</v>
      </c>
      <c r="F332" t="s">
        <v>175</v>
      </c>
      <c r="G332" s="1">
        <v>0.04</v>
      </c>
      <c r="H332" s="1">
        <v>56795.17</v>
      </c>
    </row>
    <row r="333" spans="1:8" x14ac:dyDescent="0.25">
      <c r="A333">
        <v>257</v>
      </c>
      <c r="B333">
        <v>5</v>
      </c>
      <c r="C333">
        <v>11</v>
      </c>
      <c r="D333">
        <v>1</v>
      </c>
      <c r="E333">
        <v>0</v>
      </c>
      <c r="F333" t="s">
        <v>176</v>
      </c>
      <c r="G333" s="1">
        <v>0</v>
      </c>
      <c r="H333" s="1">
        <v>50504.01</v>
      </c>
    </row>
    <row r="334" spans="1:8" x14ac:dyDescent="0.25">
      <c r="A334">
        <v>257</v>
      </c>
      <c r="B334">
        <v>5</v>
      </c>
      <c r="C334">
        <v>11</v>
      </c>
      <c r="D334">
        <v>2</v>
      </c>
      <c r="E334">
        <v>0</v>
      </c>
      <c r="F334" t="s">
        <v>177</v>
      </c>
      <c r="G334" s="1">
        <v>0.1</v>
      </c>
      <c r="H334" s="1">
        <v>17691.72</v>
      </c>
    </row>
    <row r="335" spans="1:8" x14ac:dyDescent="0.25">
      <c r="A335">
        <v>257</v>
      </c>
      <c r="B335">
        <v>5</v>
      </c>
      <c r="C335">
        <v>11</v>
      </c>
      <c r="D335">
        <v>3</v>
      </c>
      <c r="E335">
        <v>0</v>
      </c>
      <c r="F335" t="s">
        <v>178</v>
      </c>
      <c r="G335" s="1">
        <v>0</v>
      </c>
      <c r="H335" s="1">
        <v>3717</v>
      </c>
    </row>
    <row r="336" spans="1:8" x14ac:dyDescent="0.25">
      <c r="A336">
        <v>257</v>
      </c>
      <c r="B336">
        <v>5</v>
      </c>
      <c r="C336">
        <v>12</v>
      </c>
      <c r="D336">
        <v>1</v>
      </c>
      <c r="E336">
        <v>0</v>
      </c>
      <c r="F336" t="s">
        <v>179</v>
      </c>
      <c r="G336" s="1">
        <v>0.37</v>
      </c>
      <c r="H336" s="1">
        <v>1092.69</v>
      </c>
    </row>
    <row r="337" spans="1:8" x14ac:dyDescent="0.25">
      <c r="A337">
        <v>257</v>
      </c>
      <c r="B337">
        <v>5</v>
      </c>
      <c r="C337">
        <v>12</v>
      </c>
      <c r="D337">
        <v>2</v>
      </c>
      <c r="E337">
        <v>0</v>
      </c>
      <c r="F337" t="s">
        <v>180</v>
      </c>
      <c r="G337" s="1">
        <v>0</v>
      </c>
      <c r="H337" s="1">
        <v>51422.55</v>
      </c>
    </row>
    <row r="338" spans="1:8" x14ac:dyDescent="0.25">
      <c r="A338">
        <v>257</v>
      </c>
      <c r="B338">
        <v>5</v>
      </c>
      <c r="C338">
        <v>99</v>
      </c>
      <c r="D338">
        <v>1</v>
      </c>
      <c r="E338">
        <v>0</v>
      </c>
      <c r="F338" t="s">
        <v>181</v>
      </c>
      <c r="G338" s="1">
        <v>0</v>
      </c>
      <c r="H338" s="1">
        <v>6962</v>
      </c>
    </row>
    <row r="339" spans="1:8" x14ac:dyDescent="0.25">
      <c r="A339">
        <v>257</v>
      </c>
      <c r="B339">
        <v>5</v>
      </c>
      <c r="C339">
        <v>99</v>
      </c>
      <c r="D339">
        <v>3</v>
      </c>
      <c r="E339">
        <v>0</v>
      </c>
      <c r="F339" t="s">
        <v>182</v>
      </c>
      <c r="G339" s="1">
        <v>0</v>
      </c>
      <c r="H339" s="1">
        <v>4634.26</v>
      </c>
    </row>
    <row r="340" spans="1:8" x14ac:dyDescent="0.25">
      <c r="A340">
        <v>258</v>
      </c>
      <c r="B340">
        <v>2</v>
      </c>
      <c r="C340">
        <v>1</v>
      </c>
      <c r="D340">
        <v>99</v>
      </c>
      <c r="E340">
        <v>0</v>
      </c>
      <c r="F340" t="s">
        <v>110</v>
      </c>
      <c r="G340" s="1">
        <v>4945211.26</v>
      </c>
      <c r="H340" s="1">
        <v>0</v>
      </c>
    </row>
    <row r="341" spans="1:8" x14ac:dyDescent="0.25">
      <c r="A341">
        <v>260</v>
      </c>
      <c r="B341">
        <v>1</v>
      </c>
      <c r="C341">
        <v>0</v>
      </c>
      <c r="D341">
        <v>0</v>
      </c>
      <c r="E341">
        <v>0</v>
      </c>
      <c r="F341" t="s">
        <v>187</v>
      </c>
      <c r="G341" s="1">
        <v>5118955.92</v>
      </c>
      <c r="H341" s="1">
        <v>0</v>
      </c>
    </row>
    <row r="342" spans="1:8" x14ac:dyDescent="0.25">
      <c r="A342">
        <v>260</v>
      </c>
      <c r="B342">
        <v>2</v>
      </c>
      <c r="C342">
        <v>1</v>
      </c>
      <c r="D342">
        <v>0</v>
      </c>
      <c r="E342">
        <v>0</v>
      </c>
      <c r="F342" t="s">
        <v>188</v>
      </c>
      <c r="G342" s="1">
        <v>6926.6</v>
      </c>
      <c r="H342" s="1">
        <v>0</v>
      </c>
    </row>
    <row r="343" spans="1:8" x14ac:dyDescent="0.25">
      <c r="A343">
        <v>260</v>
      </c>
      <c r="B343">
        <v>2</v>
      </c>
      <c r="C343">
        <v>2</v>
      </c>
      <c r="D343">
        <v>0</v>
      </c>
      <c r="E343">
        <v>0</v>
      </c>
      <c r="F343" t="s">
        <v>189</v>
      </c>
      <c r="G343" s="1">
        <v>1144355</v>
      </c>
      <c r="H343" s="1">
        <v>0</v>
      </c>
    </row>
    <row r="344" spans="1:8" x14ac:dyDescent="0.25">
      <c r="A344">
        <v>260</v>
      </c>
      <c r="B344">
        <v>3</v>
      </c>
      <c r="C344">
        <v>0</v>
      </c>
      <c r="D344">
        <v>0</v>
      </c>
      <c r="E344">
        <v>0</v>
      </c>
      <c r="F344" t="s">
        <v>190</v>
      </c>
      <c r="G344" s="1">
        <v>1260424</v>
      </c>
      <c r="H344" s="1">
        <v>0</v>
      </c>
    </row>
    <row r="345" spans="1:8" x14ac:dyDescent="0.25">
      <c r="A345">
        <v>268</v>
      </c>
      <c r="B345">
        <v>1</v>
      </c>
      <c r="C345">
        <v>1</v>
      </c>
      <c r="D345">
        <v>0</v>
      </c>
      <c r="E345">
        <v>0</v>
      </c>
      <c r="F345" t="s">
        <v>187</v>
      </c>
      <c r="G345" s="1">
        <v>292261.19</v>
      </c>
      <c r="H345" s="1">
        <v>5325349.76</v>
      </c>
    </row>
    <row r="346" spans="1:8" x14ac:dyDescent="0.25">
      <c r="A346">
        <v>268</v>
      </c>
      <c r="B346">
        <v>1</v>
      </c>
      <c r="C346">
        <v>2</v>
      </c>
      <c r="D346">
        <v>1</v>
      </c>
      <c r="E346">
        <v>0</v>
      </c>
      <c r="F346" t="s">
        <v>188</v>
      </c>
      <c r="G346" s="1">
        <v>0</v>
      </c>
      <c r="H346" s="1">
        <v>6926.6</v>
      </c>
    </row>
    <row r="347" spans="1:8" x14ac:dyDescent="0.25">
      <c r="A347">
        <v>268</v>
      </c>
      <c r="B347">
        <v>1</v>
      </c>
      <c r="C347">
        <v>2</v>
      </c>
      <c r="D347">
        <v>2</v>
      </c>
      <c r="E347">
        <v>0</v>
      </c>
      <c r="F347" t="s">
        <v>191</v>
      </c>
      <c r="G347" s="1">
        <v>0</v>
      </c>
      <c r="H347" s="1">
        <v>492300</v>
      </c>
    </row>
    <row r="348" spans="1:8" x14ac:dyDescent="0.25">
      <c r="A348">
        <v>268</v>
      </c>
      <c r="B348">
        <v>1</v>
      </c>
      <c r="C348">
        <v>3</v>
      </c>
      <c r="D348">
        <v>0</v>
      </c>
      <c r="E348">
        <v>0</v>
      </c>
      <c r="F348" t="s">
        <v>190</v>
      </c>
      <c r="G348" s="1">
        <v>0</v>
      </c>
      <c r="H348" s="1">
        <v>1260424</v>
      </c>
    </row>
    <row r="349" spans="1:8" x14ac:dyDescent="0.25">
      <c r="A349">
        <v>294</v>
      </c>
      <c r="B349">
        <v>1</v>
      </c>
      <c r="C349">
        <v>1</v>
      </c>
      <c r="D349">
        <v>0</v>
      </c>
      <c r="E349">
        <v>0</v>
      </c>
      <c r="F349" t="s">
        <v>192</v>
      </c>
      <c r="G349" s="1">
        <v>4874.78</v>
      </c>
      <c r="H349" s="1">
        <v>2760</v>
      </c>
    </row>
    <row r="350" spans="1:8" x14ac:dyDescent="0.25">
      <c r="A350">
        <v>294</v>
      </c>
      <c r="B350">
        <v>1</v>
      </c>
      <c r="C350">
        <v>99</v>
      </c>
      <c r="D350">
        <v>0</v>
      </c>
      <c r="E350">
        <v>0</v>
      </c>
      <c r="F350" t="s">
        <v>193</v>
      </c>
      <c r="G350" s="1">
        <v>34123.75</v>
      </c>
      <c r="H350" s="1">
        <v>34123.75</v>
      </c>
    </row>
    <row r="351" spans="1:8" x14ac:dyDescent="0.25">
      <c r="A351">
        <v>294</v>
      </c>
      <c r="B351">
        <v>2</v>
      </c>
      <c r="C351">
        <v>1</v>
      </c>
      <c r="D351">
        <v>0</v>
      </c>
      <c r="E351">
        <v>0</v>
      </c>
      <c r="F351" t="s">
        <v>194</v>
      </c>
      <c r="G351" s="1">
        <v>199254.09</v>
      </c>
      <c r="H351" s="1">
        <v>233.31</v>
      </c>
    </row>
    <row r="352" spans="1:8" x14ac:dyDescent="0.25">
      <c r="A352">
        <v>294</v>
      </c>
      <c r="B352">
        <v>2</v>
      </c>
      <c r="C352">
        <v>2</v>
      </c>
      <c r="D352">
        <v>0</v>
      </c>
      <c r="E352">
        <v>0</v>
      </c>
      <c r="F352" t="s">
        <v>195</v>
      </c>
      <c r="G352" s="1">
        <v>162984.14000000001</v>
      </c>
      <c r="H352" s="1">
        <v>139427.32999999999</v>
      </c>
    </row>
    <row r="353" spans="1:8" x14ac:dyDescent="0.25">
      <c r="A353">
        <v>294</v>
      </c>
      <c r="B353">
        <v>2</v>
      </c>
      <c r="C353">
        <v>3</v>
      </c>
      <c r="D353">
        <v>0</v>
      </c>
      <c r="E353">
        <v>0</v>
      </c>
      <c r="F353" t="s">
        <v>196</v>
      </c>
      <c r="G353" s="1">
        <v>1500750.13</v>
      </c>
      <c r="H353" s="1">
        <v>70606.86</v>
      </c>
    </row>
    <row r="354" spans="1:8" x14ac:dyDescent="0.25">
      <c r="A354">
        <v>294</v>
      </c>
      <c r="B354">
        <v>2</v>
      </c>
      <c r="C354">
        <v>99</v>
      </c>
      <c r="D354">
        <v>0</v>
      </c>
      <c r="E354">
        <v>0</v>
      </c>
      <c r="F354" t="s">
        <v>110</v>
      </c>
      <c r="G354" s="1">
        <v>34633.06</v>
      </c>
      <c r="H354" s="1">
        <v>0</v>
      </c>
    </row>
    <row r="355" spans="1:8" x14ac:dyDescent="0.25">
      <c r="A355">
        <v>299</v>
      </c>
      <c r="B355">
        <v>2</v>
      </c>
      <c r="C355">
        <v>1</v>
      </c>
      <c r="D355">
        <v>0</v>
      </c>
      <c r="E355">
        <v>0</v>
      </c>
      <c r="F355" t="s">
        <v>194</v>
      </c>
      <c r="G355" s="1">
        <v>22755.11</v>
      </c>
      <c r="H355" s="1">
        <v>221703.05</v>
      </c>
    </row>
    <row r="356" spans="1:8" x14ac:dyDescent="0.25">
      <c r="A356">
        <v>299</v>
      </c>
      <c r="B356">
        <v>2</v>
      </c>
      <c r="C356">
        <v>2</v>
      </c>
      <c r="D356">
        <v>0</v>
      </c>
      <c r="E356">
        <v>0</v>
      </c>
      <c r="F356" t="s">
        <v>195</v>
      </c>
      <c r="G356" s="1">
        <v>0.72</v>
      </c>
      <c r="H356" s="1">
        <v>23557.53</v>
      </c>
    </row>
    <row r="357" spans="1:8" x14ac:dyDescent="0.25">
      <c r="A357">
        <v>299</v>
      </c>
      <c r="B357">
        <v>2</v>
      </c>
      <c r="C357">
        <v>3</v>
      </c>
      <c r="D357">
        <v>0</v>
      </c>
      <c r="E357">
        <v>0</v>
      </c>
      <c r="F357" t="s">
        <v>196</v>
      </c>
      <c r="G357" s="1">
        <v>69869.86</v>
      </c>
      <c r="H357" s="1">
        <v>1475035.19</v>
      </c>
    </row>
    <row r="358" spans="1:8" x14ac:dyDescent="0.25">
      <c r="A358">
        <v>299</v>
      </c>
      <c r="B358">
        <v>2</v>
      </c>
      <c r="C358">
        <v>99</v>
      </c>
      <c r="D358">
        <v>0</v>
      </c>
      <c r="E358">
        <v>0</v>
      </c>
      <c r="F358" t="s">
        <v>110</v>
      </c>
      <c r="G358" s="1">
        <v>0.03</v>
      </c>
      <c r="H358" s="1">
        <v>34123.78</v>
      </c>
    </row>
    <row r="359" spans="1:8" x14ac:dyDescent="0.25">
      <c r="A359">
        <v>320</v>
      </c>
      <c r="B359">
        <v>1</v>
      </c>
      <c r="C359">
        <v>0</v>
      </c>
      <c r="D359">
        <v>0</v>
      </c>
      <c r="E359">
        <v>0</v>
      </c>
      <c r="F359" t="s">
        <v>197</v>
      </c>
      <c r="G359" s="1">
        <v>9487437.3499999996</v>
      </c>
      <c r="H359" s="1">
        <v>9487437.3499999996</v>
      </c>
    </row>
    <row r="360" spans="1:8" x14ac:dyDescent="0.25">
      <c r="A360">
        <v>320</v>
      </c>
      <c r="B360">
        <v>2</v>
      </c>
      <c r="C360">
        <v>0</v>
      </c>
      <c r="D360">
        <v>0</v>
      </c>
      <c r="E360">
        <v>0</v>
      </c>
      <c r="F360" t="s">
        <v>198</v>
      </c>
      <c r="G360" s="1">
        <v>1457162.05</v>
      </c>
      <c r="H360" s="1">
        <v>2249482.7400000002</v>
      </c>
    </row>
    <row r="361" spans="1:8" x14ac:dyDescent="0.25">
      <c r="A361">
        <v>320</v>
      </c>
      <c r="B361">
        <v>3</v>
      </c>
      <c r="C361">
        <v>0</v>
      </c>
      <c r="D361">
        <v>0</v>
      </c>
      <c r="E361">
        <v>0</v>
      </c>
      <c r="F361" t="s">
        <v>199</v>
      </c>
      <c r="G361" s="1">
        <v>130382.52</v>
      </c>
      <c r="H361" s="1">
        <v>185641.99</v>
      </c>
    </row>
    <row r="362" spans="1:8" x14ac:dyDescent="0.25">
      <c r="A362">
        <v>320</v>
      </c>
      <c r="B362">
        <v>4</v>
      </c>
      <c r="C362">
        <v>0</v>
      </c>
      <c r="D362">
        <v>0</v>
      </c>
      <c r="E362">
        <v>0</v>
      </c>
      <c r="F362" t="s">
        <v>200</v>
      </c>
      <c r="G362" s="1">
        <v>8472.41</v>
      </c>
      <c r="H362" s="1">
        <v>122273.88</v>
      </c>
    </row>
    <row r="363" spans="1:8" x14ac:dyDescent="0.25">
      <c r="A363">
        <v>320</v>
      </c>
      <c r="B363">
        <v>5</v>
      </c>
      <c r="C363">
        <v>0</v>
      </c>
      <c r="D363">
        <v>0</v>
      </c>
      <c r="E363">
        <v>0</v>
      </c>
      <c r="F363" t="s">
        <v>201</v>
      </c>
      <c r="G363" s="1">
        <v>10071.69</v>
      </c>
      <c r="H363" s="1">
        <v>10071.69</v>
      </c>
    </row>
    <row r="364" spans="1:8" x14ac:dyDescent="0.25">
      <c r="A364">
        <v>320</v>
      </c>
      <c r="B364">
        <v>6</v>
      </c>
      <c r="C364">
        <v>0</v>
      </c>
      <c r="D364">
        <v>0</v>
      </c>
      <c r="E364">
        <v>0</v>
      </c>
      <c r="F364" t="s">
        <v>202</v>
      </c>
      <c r="G364" s="1">
        <v>107925.8</v>
      </c>
      <c r="H364" s="1">
        <v>110214.9</v>
      </c>
    </row>
    <row r="365" spans="1:8" x14ac:dyDescent="0.25">
      <c r="A365">
        <v>320</v>
      </c>
      <c r="B365">
        <v>22</v>
      </c>
      <c r="C365">
        <v>0</v>
      </c>
      <c r="D365">
        <v>0</v>
      </c>
      <c r="E365">
        <v>0</v>
      </c>
      <c r="F365" t="s">
        <v>203</v>
      </c>
      <c r="G365" s="1">
        <v>125784.32000000001</v>
      </c>
      <c r="H365" s="1">
        <v>125784.32000000001</v>
      </c>
    </row>
    <row r="366" spans="1:8" x14ac:dyDescent="0.25">
      <c r="A366">
        <v>330</v>
      </c>
      <c r="B366">
        <v>1</v>
      </c>
      <c r="C366">
        <v>1</v>
      </c>
      <c r="D366">
        <v>0</v>
      </c>
      <c r="E366">
        <v>0</v>
      </c>
      <c r="F366" t="s">
        <v>204</v>
      </c>
      <c r="G366" s="1">
        <v>17357213.870000001</v>
      </c>
      <c r="H366" s="1">
        <v>19352655.800000001</v>
      </c>
    </row>
    <row r="367" spans="1:8" x14ac:dyDescent="0.25">
      <c r="A367">
        <v>330</v>
      </c>
      <c r="B367">
        <v>1</v>
      </c>
      <c r="C367">
        <v>2</v>
      </c>
      <c r="D367">
        <v>0</v>
      </c>
      <c r="E367">
        <v>0</v>
      </c>
      <c r="F367" t="s">
        <v>205</v>
      </c>
      <c r="G367" s="1">
        <v>5163981.74</v>
      </c>
      <c r="H367" s="1">
        <v>32091976.109999999</v>
      </c>
    </row>
    <row r="368" spans="1:8" x14ac:dyDescent="0.25">
      <c r="A368">
        <v>330</v>
      </c>
      <c r="B368">
        <v>1</v>
      </c>
      <c r="C368">
        <v>3</v>
      </c>
      <c r="D368">
        <v>0</v>
      </c>
      <c r="E368">
        <v>0</v>
      </c>
      <c r="F368" t="s">
        <v>206</v>
      </c>
      <c r="G368" s="1">
        <v>337962.92</v>
      </c>
      <c r="H368" s="1">
        <v>2275538.41</v>
      </c>
    </row>
    <row r="369" spans="1:8" x14ac:dyDescent="0.25">
      <c r="A369">
        <v>330</v>
      </c>
      <c r="B369">
        <v>99</v>
      </c>
      <c r="C369">
        <v>0</v>
      </c>
      <c r="D369">
        <v>0</v>
      </c>
      <c r="E369">
        <v>0</v>
      </c>
      <c r="F369" t="s">
        <v>207</v>
      </c>
      <c r="G369" s="1">
        <v>254240.66</v>
      </c>
      <c r="H369" s="1">
        <v>775289.63</v>
      </c>
    </row>
    <row r="370" spans="1:8" x14ac:dyDescent="0.25">
      <c r="A370">
        <v>333</v>
      </c>
      <c r="B370">
        <v>1</v>
      </c>
      <c r="C370">
        <v>2</v>
      </c>
      <c r="D370">
        <v>1</v>
      </c>
      <c r="E370">
        <v>0</v>
      </c>
      <c r="F370" t="s">
        <v>208</v>
      </c>
      <c r="G370" s="1">
        <v>5046104.1100000003</v>
      </c>
      <c r="H370" s="1">
        <v>9490475.6400000006</v>
      </c>
    </row>
    <row r="371" spans="1:8" x14ac:dyDescent="0.25">
      <c r="A371">
        <v>333</v>
      </c>
      <c r="B371">
        <v>1</v>
      </c>
      <c r="C371">
        <v>2</v>
      </c>
      <c r="D371">
        <v>2</v>
      </c>
      <c r="E371">
        <v>0</v>
      </c>
      <c r="F371" t="s">
        <v>209</v>
      </c>
      <c r="G371" s="1">
        <v>504120.18</v>
      </c>
      <c r="H371" s="1">
        <v>599640.04</v>
      </c>
    </row>
    <row r="372" spans="1:8" x14ac:dyDescent="0.25">
      <c r="A372">
        <v>333</v>
      </c>
      <c r="B372">
        <v>1</v>
      </c>
      <c r="C372">
        <v>3</v>
      </c>
      <c r="D372">
        <v>0</v>
      </c>
      <c r="E372">
        <v>0</v>
      </c>
      <c r="F372" t="s">
        <v>210</v>
      </c>
      <c r="G372" s="1">
        <v>334763.99</v>
      </c>
      <c r="H372" s="1">
        <v>345843.32</v>
      </c>
    </row>
    <row r="373" spans="1:8" x14ac:dyDescent="0.25">
      <c r="A373">
        <v>333</v>
      </c>
      <c r="B373">
        <v>1</v>
      </c>
      <c r="C373">
        <v>5</v>
      </c>
      <c r="D373">
        <v>0</v>
      </c>
      <c r="E373">
        <v>0</v>
      </c>
      <c r="F373" t="s">
        <v>211</v>
      </c>
      <c r="G373" s="1">
        <v>2312035.9300000002</v>
      </c>
      <c r="H373" s="1">
        <v>2312036.17</v>
      </c>
    </row>
    <row r="374" spans="1:8" x14ac:dyDescent="0.25">
      <c r="A374">
        <v>333</v>
      </c>
      <c r="B374">
        <v>1</v>
      </c>
      <c r="C374">
        <v>99</v>
      </c>
      <c r="D374">
        <v>99</v>
      </c>
      <c r="E374">
        <v>0</v>
      </c>
      <c r="F374" t="s">
        <v>212</v>
      </c>
      <c r="G374" s="1">
        <v>694203.9</v>
      </c>
      <c r="H374" s="1">
        <v>711518.06</v>
      </c>
    </row>
    <row r="375" spans="1:8" x14ac:dyDescent="0.25">
      <c r="A375">
        <v>333</v>
      </c>
      <c r="B375">
        <v>2</v>
      </c>
      <c r="C375">
        <v>5</v>
      </c>
      <c r="D375">
        <v>0</v>
      </c>
      <c r="E375">
        <v>0</v>
      </c>
      <c r="F375" t="s">
        <v>213</v>
      </c>
      <c r="G375" s="1">
        <v>101932.36</v>
      </c>
      <c r="H375" s="1">
        <v>129593.06</v>
      </c>
    </row>
    <row r="376" spans="1:8" x14ac:dyDescent="0.25">
      <c r="A376">
        <v>333</v>
      </c>
      <c r="B376">
        <v>2</v>
      </c>
      <c r="C376">
        <v>7</v>
      </c>
      <c r="D376">
        <v>1</v>
      </c>
      <c r="E376">
        <v>0</v>
      </c>
      <c r="F376" t="s">
        <v>214</v>
      </c>
      <c r="G376" s="1">
        <v>0</v>
      </c>
      <c r="H376" s="1">
        <v>818.16</v>
      </c>
    </row>
    <row r="377" spans="1:8" x14ac:dyDescent="0.25">
      <c r="A377">
        <v>333</v>
      </c>
      <c r="B377">
        <v>2</v>
      </c>
      <c r="C377">
        <v>99</v>
      </c>
      <c r="D377">
        <v>3</v>
      </c>
      <c r="E377">
        <v>0</v>
      </c>
      <c r="F377" t="s">
        <v>215</v>
      </c>
      <c r="G377" s="1">
        <v>1149657.07</v>
      </c>
      <c r="H377" s="1">
        <v>4962250.6100000003</v>
      </c>
    </row>
    <row r="378" spans="1:8" x14ac:dyDescent="0.25">
      <c r="A378">
        <v>333</v>
      </c>
      <c r="B378">
        <v>3</v>
      </c>
      <c r="C378">
        <v>1</v>
      </c>
      <c r="D378">
        <v>0</v>
      </c>
      <c r="E378">
        <v>0</v>
      </c>
      <c r="F378" t="s">
        <v>216</v>
      </c>
      <c r="G378" s="1">
        <v>971011.04</v>
      </c>
      <c r="H378" s="1">
        <v>971075.55</v>
      </c>
    </row>
    <row r="379" spans="1:8" x14ac:dyDescent="0.25">
      <c r="A379">
        <v>333</v>
      </c>
      <c r="B379">
        <v>3</v>
      </c>
      <c r="C379">
        <v>2</v>
      </c>
      <c r="D379">
        <v>0</v>
      </c>
      <c r="E379">
        <v>0</v>
      </c>
      <c r="F379" t="s">
        <v>217</v>
      </c>
      <c r="G379" s="1">
        <v>44600.32</v>
      </c>
      <c r="H379" s="1">
        <v>44600.32</v>
      </c>
    </row>
    <row r="380" spans="1:8" x14ac:dyDescent="0.25">
      <c r="A380">
        <v>333</v>
      </c>
      <c r="B380">
        <v>3</v>
      </c>
      <c r="C380">
        <v>3</v>
      </c>
      <c r="D380">
        <v>0</v>
      </c>
      <c r="E380">
        <v>0</v>
      </c>
      <c r="F380" t="s">
        <v>218</v>
      </c>
      <c r="G380" s="1">
        <v>1780</v>
      </c>
      <c r="H380" s="1">
        <v>3260.5</v>
      </c>
    </row>
    <row r="381" spans="1:8" x14ac:dyDescent="0.25">
      <c r="A381">
        <v>333</v>
      </c>
      <c r="B381">
        <v>5</v>
      </c>
      <c r="C381">
        <v>0</v>
      </c>
      <c r="D381">
        <v>0</v>
      </c>
      <c r="E381">
        <v>0</v>
      </c>
      <c r="F381" t="s">
        <v>219</v>
      </c>
      <c r="G381" s="1">
        <v>41748959.340000004</v>
      </c>
      <c r="H381" s="1">
        <v>51214344.93</v>
      </c>
    </row>
    <row r="382" spans="1:8" x14ac:dyDescent="0.25">
      <c r="A382">
        <v>333</v>
      </c>
      <c r="B382">
        <v>6</v>
      </c>
      <c r="C382">
        <v>0</v>
      </c>
      <c r="D382">
        <v>0</v>
      </c>
      <c r="E382">
        <v>0</v>
      </c>
      <c r="F382" t="s">
        <v>220</v>
      </c>
      <c r="G382" s="1">
        <v>0</v>
      </c>
      <c r="H382" s="1">
        <v>3240.69</v>
      </c>
    </row>
    <row r="383" spans="1:8" x14ac:dyDescent="0.25">
      <c r="A383">
        <v>333</v>
      </c>
      <c r="B383">
        <v>7</v>
      </c>
      <c r="C383">
        <v>0</v>
      </c>
      <c r="D383">
        <v>0</v>
      </c>
      <c r="E383">
        <v>0</v>
      </c>
      <c r="F383" t="s">
        <v>221</v>
      </c>
      <c r="G383" s="1">
        <v>11625932.25</v>
      </c>
      <c r="H383" s="1">
        <v>12880540.210000001</v>
      </c>
    </row>
    <row r="384" spans="1:8" x14ac:dyDescent="0.25">
      <c r="A384">
        <v>333</v>
      </c>
      <c r="B384">
        <v>8</v>
      </c>
      <c r="C384">
        <v>0</v>
      </c>
      <c r="D384">
        <v>0</v>
      </c>
      <c r="E384">
        <v>0</v>
      </c>
      <c r="F384" t="s">
        <v>222</v>
      </c>
      <c r="G384" s="1">
        <v>1196246.77</v>
      </c>
      <c r="H384" s="1">
        <v>1289490.55</v>
      </c>
    </row>
    <row r="385" spans="1:8" x14ac:dyDescent="0.25">
      <c r="A385">
        <v>333</v>
      </c>
      <c r="B385">
        <v>9</v>
      </c>
      <c r="C385">
        <v>0</v>
      </c>
      <c r="D385">
        <v>0</v>
      </c>
      <c r="E385">
        <v>0</v>
      </c>
      <c r="F385" t="s">
        <v>223</v>
      </c>
      <c r="G385" s="1">
        <v>182547.39</v>
      </c>
      <c r="H385" s="1">
        <v>182547.39</v>
      </c>
    </row>
    <row r="386" spans="1:8" x14ac:dyDescent="0.25">
      <c r="A386">
        <v>333</v>
      </c>
      <c r="B386">
        <v>10</v>
      </c>
      <c r="C386">
        <v>2</v>
      </c>
      <c r="D386">
        <v>2</v>
      </c>
      <c r="E386">
        <v>0</v>
      </c>
      <c r="F386" t="s">
        <v>224</v>
      </c>
      <c r="G386" s="1">
        <v>38666.35</v>
      </c>
      <c r="H386" s="1">
        <v>38758.65</v>
      </c>
    </row>
    <row r="387" spans="1:8" x14ac:dyDescent="0.25">
      <c r="A387">
        <v>333</v>
      </c>
      <c r="B387">
        <v>10</v>
      </c>
      <c r="C387">
        <v>2</v>
      </c>
      <c r="D387">
        <v>5</v>
      </c>
      <c r="E387">
        <v>0</v>
      </c>
      <c r="F387" t="s">
        <v>225</v>
      </c>
      <c r="G387" s="1">
        <v>57375.57</v>
      </c>
      <c r="H387" s="1">
        <v>57375.57</v>
      </c>
    </row>
    <row r="388" spans="1:8" x14ac:dyDescent="0.25">
      <c r="A388">
        <v>333</v>
      </c>
      <c r="B388">
        <v>10</v>
      </c>
      <c r="C388">
        <v>2</v>
      </c>
      <c r="D388">
        <v>99</v>
      </c>
      <c r="E388">
        <v>0</v>
      </c>
      <c r="F388" t="s">
        <v>226</v>
      </c>
      <c r="G388" s="1">
        <v>8579.17</v>
      </c>
      <c r="H388" s="1">
        <v>8579.17</v>
      </c>
    </row>
    <row r="389" spans="1:8" x14ac:dyDescent="0.25">
      <c r="A389">
        <v>333</v>
      </c>
      <c r="B389">
        <v>10</v>
      </c>
      <c r="C389">
        <v>3</v>
      </c>
      <c r="D389">
        <v>1</v>
      </c>
      <c r="E389">
        <v>5</v>
      </c>
      <c r="F389" t="s">
        <v>227</v>
      </c>
      <c r="G389" s="1">
        <v>65887.210000000006</v>
      </c>
      <c r="H389" s="1">
        <v>65897.31</v>
      </c>
    </row>
    <row r="390" spans="1:8" x14ac:dyDescent="0.25">
      <c r="A390">
        <v>333</v>
      </c>
      <c r="B390">
        <v>10</v>
      </c>
      <c r="C390">
        <v>3</v>
      </c>
      <c r="D390">
        <v>2</v>
      </c>
      <c r="E390">
        <v>10</v>
      </c>
      <c r="F390" t="s">
        <v>228</v>
      </c>
      <c r="G390" s="1">
        <v>4524.08</v>
      </c>
      <c r="H390" s="1">
        <v>4531.7299999999996</v>
      </c>
    </row>
    <row r="391" spans="1:8" x14ac:dyDescent="0.25">
      <c r="A391">
        <v>333</v>
      </c>
      <c r="B391">
        <v>10</v>
      </c>
      <c r="C391">
        <v>3</v>
      </c>
      <c r="D391">
        <v>3</v>
      </c>
      <c r="E391">
        <v>10</v>
      </c>
      <c r="F391" t="s">
        <v>229</v>
      </c>
      <c r="G391" s="1">
        <v>95257.9</v>
      </c>
      <c r="H391" s="1">
        <v>95257.94</v>
      </c>
    </row>
    <row r="392" spans="1:8" x14ac:dyDescent="0.25">
      <c r="A392">
        <v>333</v>
      </c>
      <c r="B392">
        <v>10</v>
      </c>
      <c r="C392">
        <v>3</v>
      </c>
      <c r="D392">
        <v>6</v>
      </c>
      <c r="E392">
        <v>15</v>
      </c>
      <c r="F392" t="s">
        <v>230</v>
      </c>
      <c r="G392" s="1">
        <v>164.7</v>
      </c>
      <c r="H392" s="1">
        <v>164.7</v>
      </c>
    </row>
    <row r="393" spans="1:8" x14ac:dyDescent="0.25">
      <c r="A393">
        <v>333</v>
      </c>
      <c r="B393">
        <v>10</v>
      </c>
      <c r="C393">
        <v>3</v>
      </c>
      <c r="D393">
        <v>6</v>
      </c>
      <c r="E393">
        <v>49</v>
      </c>
      <c r="F393" t="s">
        <v>231</v>
      </c>
      <c r="G393" s="1">
        <v>3107.71</v>
      </c>
      <c r="H393" s="1">
        <v>3107.71</v>
      </c>
    </row>
    <row r="394" spans="1:8" x14ac:dyDescent="0.25">
      <c r="A394">
        <v>333</v>
      </c>
      <c r="B394">
        <v>13</v>
      </c>
      <c r="C394">
        <v>0</v>
      </c>
      <c r="D394">
        <v>0</v>
      </c>
      <c r="E394">
        <v>0</v>
      </c>
      <c r="F394" t="s">
        <v>232</v>
      </c>
      <c r="G394" s="1">
        <v>1485.35</v>
      </c>
      <c r="H394" s="1">
        <v>1485.35</v>
      </c>
    </row>
    <row r="395" spans="1:8" x14ac:dyDescent="0.25">
      <c r="A395">
        <v>333</v>
      </c>
      <c r="B395">
        <v>15</v>
      </c>
      <c r="C395">
        <v>13</v>
      </c>
      <c r="D395">
        <v>1</v>
      </c>
      <c r="E395">
        <v>5</v>
      </c>
      <c r="F395" t="s">
        <v>233</v>
      </c>
      <c r="G395" s="1">
        <v>8580.2199999999993</v>
      </c>
      <c r="H395" s="1">
        <v>8580.2199999999993</v>
      </c>
    </row>
    <row r="396" spans="1:8" x14ac:dyDescent="0.25">
      <c r="A396">
        <v>333</v>
      </c>
      <c r="B396">
        <v>15</v>
      </c>
      <c r="C396">
        <v>31</v>
      </c>
      <c r="D396">
        <v>6</v>
      </c>
      <c r="E396">
        <v>1</v>
      </c>
      <c r="F396" t="s">
        <v>234</v>
      </c>
      <c r="G396" s="1">
        <v>10841.79</v>
      </c>
      <c r="H396" s="1">
        <v>10841.79</v>
      </c>
    </row>
    <row r="397" spans="1:8" x14ac:dyDescent="0.25">
      <c r="A397">
        <v>333</v>
      </c>
      <c r="B397">
        <v>15</v>
      </c>
      <c r="C397">
        <v>31</v>
      </c>
      <c r="D397">
        <v>6</v>
      </c>
      <c r="E397">
        <v>4</v>
      </c>
      <c r="F397" t="s">
        <v>235</v>
      </c>
      <c r="G397" s="1">
        <v>123884.88</v>
      </c>
      <c r="H397" s="1">
        <v>123884.88</v>
      </c>
    </row>
    <row r="398" spans="1:8" x14ac:dyDescent="0.25">
      <c r="A398">
        <v>333</v>
      </c>
      <c r="B398">
        <v>15</v>
      </c>
      <c r="C398">
        <v>34</v>
      </c>
      <c r="D398">
        <v>51</v>
      </c>
      <c r="E398">
        <v>1</v>
      </c>
      <c r="F398" t="s">
        <v>234</v>
      </c>
      <c r="G398" s="1">
        <v>0</v>
      </c>
      <c r="H398" s="1">
        <v>3791.08</v>
      </c>
    </row>
    <row r="399" spans="1:8" x14ac:dyDescent="0.25">
      <c r="A399">
        <v>333</v>
      </c>
      <c r="B399">
        <v>16</v>
      </c>
      <c r="C399">
        <v>0</v>
      </c>
      <c r="D399">
        <v>0</v>
      </c>
      <c r="E399">
        <v>0</v>
      </c>
      <c r="F399" t="s">
        <v>236</v>
      </c>
      <c r="G399" s="1">
        <v>77501.56</v>
      </c>
      <c r="H399" s="1">
        <v>136081.66</v>
      </c>
    </row>
    <row r="400" spans="1:8" x14ac:dyDescent="0.25">
      <c r="A400">
        <v>333</v>
      </c>
      <c r="B400">
        <v>18</v>
      </c>
      <c r="C400">
        <v>1</v>
      </c>
      <c r="D400">
        <v>0</v>
      </c>
      <c r="E400">
        <v>0</v>
      </c>
      <c r="F400" t="s">
        <v>237</v>
      </c>
      <c r="G400" s="1">
        <v>4010326.63</v>
      </c>
      <c r="H400" s="1">
        <v>6335326.1500000004</v>
      </c>
    </row>
    <row r="401" spans="1:8" x14ac:dyDescent="0.25">
      <c r="A401">
        <v>333</v>
      </c>
      <c r="B401">
        <v>18</v>
      </c>
      <c r="C401">
        <v>2</v>
      </c>
      <c r="D401">
        <v>0</v>
      </c>
      <c r="E401">
        <v>0</v>
      </c>
      <c r="F401" t="s">
        <v>238</v>
      </c>
      <c r="G401" s="1">
        <v>92876.11</v>
      </c>
      <c r="H401" s="1">
        <v>99545.47</v>
      </c>
    </row>
    <row r="402" spans="1:8" x14ac:dyDescent="0.25">
      <c r="A402">
        <v>333</v>
      </c>
      <c r="B402">
        <v>18</v>
      </c>
      <c r="C402">
        <v>3</v>
      </c>
      <c r="D402">
        <v>0</v>
      </c>
      <c r="E402">
        <v>0</v>
      </c>
      <c r="F402" t="s">
        <v>239</v>
      </c>
      <c r="G402" s="1">
        <v>1562.48</v>
      </c>
      <c r="H402" s="1">
        <v>6072.48</v>
      </c>
    </row>
    <row r="403" spans="1:8" x14ac:dyDescent="0.25">
      <c r="A403">
        <v>333</v>
      </c>
      <c r="B403">
        <v>18</v>
      </c>
      <c r="C403">
        <v>4</v>
      </c>
      <c r="D403">
        <v>0</v>
      </c>
      <c r="E403">
        <v>0</v>
      </c>
      <c r="F403" t="s">
        <v>240</v>
      </c>
      <c r="G403" s="1">
        <v>195.32</v>
      </c>
      <c r="H403" s="1">
        <v>195.32</v>
      </c>
    </row>
    <row r="404" spans="1:8" x14ac:dyDescent="0.25">
      <c r="A404">
        <v>333</v>
      </c>
      <c r="B404">
        <v>18</v>
      </c>
      <c r="C404">
        <v>5</v>
      </c>
      <c r="D404">
        <v>0</v>
      </c>
      <c r="E404">
        <v>0</v>
      </c>
      <c r="F404" t="s">
        <v>241</v>
      </c>
      <c r="G404" s="1">
        <v>13977.14</v>
      </c>
      <c r="H404" s="1">
        <v>13977.14</v>
      </c>
    </row>
    <row r="405" spans="1:8" x14ac:dyDescent="0.25">
      <c r="A405">
        <v>333</v>
      </c>
      <c r="B405">
        <v>20</v>
      </c>
      <c r="C405">
        <v>1</v>
      </c>
      <c r="D405">
        <v>0</v>
      </c>
      <c r="E405">
        <v>0</v>
      </c>
      <c r="F405" t="s">
        <v>242</v>
      </c>
      <c r="G405" s="1">
        <v>1010685.05</v>
      </c>
      <c r="H405" s="1">
        <v>1648076.39</v>
      </c>
    </row>
    <row r="406" spans="1:8" x14ac:dyDescent="0.25">
      <c r="A406">
        <v>333</v>
      </c>
      <c r="B406">
        <v>21</v>
      </c>
      <c r="C406">
        <v>1</v>
      </c>
      <c r="D406">
        <v>0</v>
      </c>
      <c r="E406">
        <v>0</v>
      </c>
      <c r="F406" t="s">
        <v>243</v>
      </c>
      <c r="G406" s="1">
        <v>2078267.74</v>
      </c>
      <c r="H406" s="1">
        <v>3773139.14</v>
      </c>
    </row>
    <row r="407" spans="1:8" x14ac:dyDescent="0.25">
      <c r="A407">
        <v>333</v>
      </c>
      <c r="B407">
        <v>29</v>
      </c>
      <c r="C407">
        <v>1</v>
      </c>
      <c r="D407">
        <v>1</v>
      </c>
      <c r="E407">
        <v>1</v>
      </c>
      <c r="F407" t="s">
        <v>234</v>
      </c>
      <c r="G407" s="1">
        <v>1444362.19</v>
      </c>
      <c r="H407" s="1">
        <v>3031216.98</v>
      </c>
    </row>
    <row r="408" spans="1:8" x14ac:dyDescent="0.25">
      <c r="A408">
        <v>333</v>
      </c>
      <c r="B408">
        <v>29</v>
      </c>
      <c r="C408">
        <v>1</v>
      </c>
      <c r="D408">
        <v>1</v>
      </c>
      <c r="E408">
        <v>4</v>
      </c>
      <c r="F408" t="s">
        <v>235</v>
      </c>
      <c r="G408" s="1">
        <v>136985.25</v>
      </c>
      <c r="H408" s="1">
        <v>1682650.06</v>
      </c>
    </row>
    <row r="409" spans="1:8" x14ac:dyDescent="0.25">
      <c r="A409">
        <v>333</v>
      </c>
      <c r="B409">
        <v>29</v>
      </c>
      <c r="C409">
        <v>1</v>
      </c>
      <c r="D409">
        <v>2</v>
      </c>
      <c r="E409">
        <v>1</v>
      </c>
      <c r="F409" t="s">
        <v>234</v>
      </c>
      <c r="G409" s="1">
        <v>739308.07</v>
      </c>
      <c r="H409" s="1">
        <v>1508862.69</v>
      </c>
    </row>
    <row r="410" spans="1:8" x14ac:dyDescent="0.25">
      <c r="A410">
        <v>333</v>
      </c>
      <c r="B410">
        <v>29</v>
      </c>
      <c r="C410">
        <v>1</v>
      </c>
      <c r="D410">
        <v>2</v>
      </c>
      <c r="E410">
        <v>4</v>
      </c>
      <c r="F410" t="s">
        <v>235</v>
      </c>
      <c r="G410" s="1">
        <v>50</v>
      </c>
      <c r="H410" s="1">
        <v>431004.62</v>
      </c>
    </row>
    <row r="411" spans="1:8" x14ac:dyDescent="0.25">
      <c r="A411">
        <v>333</v>
      </c>
      <c r="B411">
        <v>29</v>
      </c>
      <c r="C411">
        <v>1</v>
      </c>
      <c r="D411">
        <v>2</v>
      </c>
      <c r="E411">
        <v>5</v>
      </c>
      <c r="F411" t="s">
        <v>233</v>
      </c>
      <c r="G411" s="1">
        <v>184121.24</v>
      </c>
      <c r="H411" s="1">
        <v>184121.24</v>
      </c>
    </row>
    <row r="412" spans="1:8" x14ac:dyDescent="0.25">
      <c r="A412">
        <v>333</v>
      </c>
      <c r="B412">
        <v>29</v>
      </c>
      <c r="C412">
        <v>1</v>
      </c>
      <c r="D412">
        <v>3</v>
      </c>
      <c r="E412">
        <v>1</v>
      </c>
      <c r="F412" t="s">
        <v>234</v>
      </c>
      <c r="G412" s="1">
        <v>95597.81</v>
      </c>
      <c r="H412" s="1">
        <v>274064.7</v>
      </c>
    </row>
    <row r="413" spans="1:8" x14ac:dyDescent="0.25">
      <c r="A413">
        <v>333</v>
      </c>
      <c r="B413">
        <v>29</v>
      </c>
      <c r="C413">
        <v>1</v>
      </c>
      <c r="D413">
        <v>3</v>
      </c>
      <c r="E413">
        <v>4</v>
      </c>
      <c r="F413" t="s">
        <v>235</v>
      </c>
      <c r="G413" s="1">
        <v>0</v>
      </c>
      <c r="H413" s="1">
        <v>134900.32</v>
      </c>
    </row>
    <row r="414" spans="1:8" x14ac:dyDescent="0.25">
      <c r="A414">
        <v>333</v>
      </c>
      <c r="B414">
        <v>29</v>
      </c>
      <c r="C414">
        <v>1</v>
      </c>
      <c r="D414">
        <v>3</v>
      </c>
      <c r="E414">
        <v>5</v>
      </c>
      <c r="F414" t="s">
        <v>233</v>
      </c>
      <c r="G414" s="1">
        <v>0</v>
      </c>
      <c r="H414" s="1">
        <v>59615.78</v>
      </c>
    </row>
    <row r="415" spans="1:8" x14ac:dyDescent="0.25">
      <c r="A415">
        <v>333</v>
      </c>
      <c r="B415">
        <v>29</v>
      </c>
      <c r="C415">
        <v>1</v>
      </c>
      <c r="D415">
        <v>4</v>
      </c>
      <c r="E415">
        <v>1</v>
      </c>
      <c r="F415" t="s">
        <v>234</v>
      </c>
      <c r="G415" s="1">
        <v>672543.78</v>
      </c>
      <c r="H415" s="1">
        <v>1260322.6499999999</v>
      </c>
    </row>
    <row r="416" spans="1:8" x14ac:dyDescent="0.25">
      <c r="A416">
        <v>333</v>
      </c>
      <c r="B416">
        <v>29</v>
      </c>
      <c r="C416">
        <v>1</v>
      </c>
      <c r="D416">
        <v>4</v>
      </c>
      <c r="E416">
        <v>2</v>
      </c>
      <c r="F416" t="s">
        <v>244</v>
      </c>
      <c r="G416" s="1">
        <v>0</v>
      </c>
      <c r="H416" s="1">
        <v>280397.90999999997</v>
      </c>
    </row>
    <row r="417" spans="1:8" x14ac:dyDescent="0.25">
      <c r="A417">
        <v>333</v>
      </c>
      <c r="B417">
        <v>29</v>
      </c>
      <c r="C417">
        <v>1</v>
      </c>
      <c r="D417">
        <v>4</v>
      </c>
      <c r="E417">
        <v>4</v>
      </c>
      <c r="F417" t="s">
        <v>235</v>
      </c>
      <c r="G417" s="1">
        <v>0</v>
      </c>
      <c r="H417" s="1">
        <v>336369.97</v>
      </c>
    </row>
    <row r="418" spans="1:8" x14ac:dyDescent="0.25">
      <c r="A418">
        <v>333</v>
      </c>
      <c r="B418">
        <v>29</v>
      </c>
      <c r="C418">
        <v>1</v>
      </c>
      <c r="D418">
        <v>5</v>
      </c>
      <c r="E418">
        <v>1</v>
      </c>
      <c r="F418" t="s">
        <v>234</v>
      </c>
      <c r="G418" s="1">
        <v>22423.55</v>
      </c>
      <c r="H418" s="1">
        <v>46294.89</v>
      </c>
    </row>
    <row r="419" spans="1:8" x14ac:dyDescent="0.25">
      <c r="A419">
        <v>333</v>
      </c>
      <c r="B419">
        <v>29</v>
      </c>
      <c r="C419">
        <v>1</v>
      </c>
      <c r="D419">
        <v>5</v>
      </c>
      <c r="E419">
        <v>4</v>
      </c>
      <c r="F419" t="s">
        <v>235</v>
      </c>
      <c r="G419" s="1">
        <v>0</v>
      </c>
      <c r="H419" s="1">
        <v>24483.200000000001</v>
      </c>
    </row>
    <row r="420" spans="1:8" x14ac:dyDescent="0.25">
      <c r="A420">
        <v>333</v>
      </c>
      <c r="B420">
        <v>29</v>
      </c>
      <c r="C420">
        <v>1</v>
      </c>
      <c r="D420">
        <v>5</v>
      </c>
      <c r="E420">
        <v>5</v>
      </c>
      <c r="F420" t="s">
        <v>233</v>
      </c>
      <c r="G420" s="1">
        <v>0</v>
      </c>
      <c r="H420" s="1">
        <v>26175.62</v>
      </c>
    </row>
    <row r="421" spans="1:8" x14ac:dyDescent="0.25">
      <c r="A421">
        <v>333</v>
      </c>
      <c r="B421">
        <v>29</v>
      </c>
      <c r="C421">
        <v>1</v>
      </c>
      <c r="D421">
        <v>6</v>
      </c>
      <c r="E421">
        <v>1</v>
      </c>
      <c r="F421" t="s">
        <v>234</v>
      </c>
      <c r="G421" s="1">
        <v>255319.58</v>
      </c>
      <c r="H421" s="1">
        <v>586452.66</v>
      </c>
    </row>
    <row r="422" spans="1:8" x14ac:dyDescent="0.25">
      <c r="A422">
        <v>333</v>
      </c>
      <c r="B422">
        <v>29</v>
      </c>
      <c r="C422">
        <v>1</v>
      </c>
      <c r="D422">
        <v>6</v>
      </c>
      <c r="E422">
        <v>4</v>
      </c>
      <c r="F422" t="s">
        <v>235</v>
      </c>
      <c r="G422" s="1">
        <v>0</v>
      </c>
      <c r="H422" s="1">
        <v>70169.37</v>
      </c>
    </row>
    <row r="423" spans="1:8" x14ac:dyDescent="0.25">
      <c r="A423">
        <v>333</v>
      </c>
      <c r="B423">
        <v>29</v>
      </c>
      <c r="C423">
        <v>1</v>
      </c>
      <c r="D423">
        <v>6</v>
      </c>
      <c r="E423">
        <v>5</v>
      </c>
      <c r="F423" t="s">
        <v>233</v>
      </c>
      <c r="G423" s="1">
        <v>0</v>
      </c>
      <c r="H423" s="1">
        <v>527731.31000000006</v>
      </c>
    </row>
    <row r="424" spans="1:8" x14ac:dyDescent="0.25">
      <c r="A424">
        <v>333</v>
      </c>
      <c r="B424">
        <v>29</v>
      </c>
      <c r="C424">
        <v>1</v>
      </c>
      <c r="D424">
        <v>7</v>
      </c>
      <c r="E424">
        <v>1</v>
      </c>
      <c r="F424" t="s">
        <v>234</v>
      </c>
      <c r="G424" s="1">
        <v>39107.4</v>
      </c>
      <c r="H424" s="1">
        <v>81808.820000000007</v>
      </c>
    </row>
    <row r="425" spans="1:8" x14ac:dyDescent="0.25">
      <c r="A425">
        <v>333</v>
      </c>
      <c r="B425">
        <v>29</v>
      </c>
      <c r="C425">
        <v>1</v>
      </c>
      <c r="D425">
        <v>7</v>
      </c>
      <c r="E425">
        <v>4</v>
      </c>
      <c r="F425" t="s">
        <v>235</v>
      </c>
      <c r="G425" s="1">
        <v>0</v>
      </c>
      <c r="H425" s="1">
        <v>27366.19</v>
      </c>
    </row>
    <row r="426" spans="1:8" x14ac:dyDescent="0.25">
      <c r="A426">
        <v>333</v>
      </c>
      <c r="B426">
        <v>29</v>
      </c>
      <c r="C426">
        <v>1</v>
      </c>
      <c r="D426">
        <v>7</v>
      </c>
      <c r="E426">
        <v>5</v>
      </c>
      <c r="F426" t="s">
        <v>233</v>
      </c>
      <c r="G426" s="1">
        <v>0</v>
      </c>
      <c r="H426" s="1">
        <v>1949.02</v>
      </c>
    </row>
    <row r="427" spans="1:8" x14ac:dyDescent="0.25">
      <c r="A427">
        <v>333</v>
      </c>
      <c r="B427">
        <v>29</v>
      </c>
      <c r="C427">
        <v>1</v>
      </c>
      <c r="D427">
        <v>9</v>
      </c>
      <c r="E427">
        <v>1</v>
      </c>
      <c r="F427" t="s">
        <v>234</v>
      </c>
      <c r="G427" s="1">
        <v>0</v>
      </c>
      <c r="H427" s="1">
        <v>167454.22</v>
      </c>
    </row>
    <row r="428" spans="1:8" x14ac:dyDescent="0.25">
      <c r="A428">
        <v>333</v>
      </c>
      <c r="B428">
        <v>29</v>
      </c>
      <c r="C428">
        <v>1</v>
      </c>
      <c r="D428">
        <v>9</v>
      </c>
      <c r="E428">
        <v>4</v>
      </c>
      <c r="F428" t="s">
        <v>235</v>
      </c>
      <c r="G428" s="1">
        <v>6498.46</v>
      </c>
      <c r="H428" s="1">
        <v>6498.46</v>
      </c>
    </row>
    <row r="429" spans="1:8" x14ac:dyDescent="0.25">
      <c r="A429">
        <v>333</v>
      </c>
      <c r="B429">
        <v>29</v>
      </c>
      <c r="C429">
        <v>1</v>
      </c>
      <c r="D429">
        <v>9</v>
      </c>
      <c r="E429">
        <v>5</v>
      </c>
      <c r="F429" t="s">
        <v>233</v>
      </c>
      <c r="G429" s="1">
        <v>0</v>
      </c>
      <c r="H429" s="1">
        <v>24442.99</v>
      </c>
    </row>
    <row r="430" spans="1:8" x14ac:dyDescent="0.25">
      <c r="A430">
        <v>333</v>
      </c>
      <c r="B430">
        <v>29</v>
      </c>
      <c r="C430">
        <v>1</v>
      </c>
      <c r="D430">
        <v>10</v>
      </c>
      <c r="E430">
        <v>1</v>
      </c>
      <c r="F430" t="s">
        <v>234</v>
      </c>
      <c r="G430" s="1">
        <v>128169.96</v>
      </c>
      <c r="H430" s="1">
        <v>571846.6</v>
      </c>
    </row>
    <row r="431" spans="1:8" x14ac:dyDescent="0.25">
      <c r="A431">
        <v>333</v>
      </c>
      <c r="B431">
        <v>29</v>
      </c>
      <c r="C431">
        <v>1</v>
      </c>
      <c r="D431">
        <v>10</v>
      </c>
      <c r="E431">
        <v>4</v>
      </c>
      <c r="F431" t="s">
        <v>235</v>
      </c>
      <c r="G431" s="1">
        <v>147798.07999999999</v>
      </c>
      <c r="H431" s="1">
        <v>174887.79</v>
      </c>
    </row>
    <row r="432" spans="1:8" x14ac:dyDescent="0.25">
      <c r="A432">
        <v>333</v>
      </c>
      <c r="B432">
        <v>29</v>
      </c>
      <c r="C432">
        <v>1</v>
      </c>
      <c r="D432">
        <v>10</v>
      </c>
      <c r="E432">
        <v>5</v>
      </c>
      <c r="F432" t="s">
        <v>233</v>
      </c>
      <c r="G432" s="1">
        <v>0</v>
      </c>
      <c r="H432" s="1">
        <v>7798.86</v>
      </c>
    </row>
    <row r="433" spans="1:8" x14ac:dyDescent="0.25">
      <c r="A433">
        <v>333</v>
      </c>
      <c r="B433">
        <v>29</v>
      </c>
      <c r="C433">
        <v>1</v>
      </c>
      <c r="D433">
        <v>11</v>
      </c>
      <c r="E433">
        <v>1</v>
      </c>
      <c r="F433" t="s">
        <v>234</v>
      </c>
      <c r="G433" s="1">
        <v>12646.75</v>
      </c>
      <c r="H433" s="1">
        <v>1500975.24</v>
      </c>
    </row>
    <row r="434" spans="1:8" x14ac:dyDescent="0.25">
      <c r="A434">
        <v>333</v>
      </c>
      <c r="B434">
        <v>29</v>
      </c>
      <c r="C434">
        <v>1</v>
      </c>
      <c r="D434">
        <v>11</v>
      </c>
      <c r="E434">
        <v>2</v>
      </c>
      <c r="F434" t="s">
        <v>244</v>
      </c>
      <c r="G434" s="1">
        <v>0</v>
      </c>
      <c r="H434" s="1">
        <v>2499593.69</v>
      </c>
    </row>
    <row r="435" spans="1:8" x14ac:dyDescent="0.25">
      <c r="A435">
        <v>333</v>
      </c>
      <c r="B435">
        <v>29</v>
      </c>
      <c r="C435">
        <v>1</v>
      </c>
      <c r="D435">
        <v>11</v>
      </c>
      <c r="E435">
        <v>3</v>
      </c>
      <c r="F435" t="s">
        <v>245</v>
      </c>
      <c r="G435" s="1">
        <v>0</v>
      </c>
      <c r="H435" s="1">
        <v>27148</v>
      </c>
    </row>
    <row r="436" spans="1:8" x14ac:dyDescent="0.25">
      <c r="A436">
        <v>333</v>
      </c>
      <c r="B436">
        <v>29</v>
      </c>
      <c r="C436">
        <v>1</v>
      </c>
      <c r="D436">
        <v>11</v>
      </c>
      <c r="E436">
        <v>4</v>
      </c>
      <c r="F436" t="s">
        <v>235</v>
      </c>
      <c r="G436" s="1">
        <v>0</v>
      </c>
      <c r="H436" s="1">
        <v>35080.07</v>
      </c>
    </row>
    <row r="437" spans="1:8" x14ac:dyDescent="0.25">
      <c r="A437">
        <v>333</v>
      </c>
      <c r="B437">
        <v>29</v>
      </c>
      <c r="C437">
        <v>1</v>
      </c>
      <c r="D437">
        <v>11</v>
      </c>
      <c r="E437">
        <v>5</v>
      </c>
      <c r="F437" t="s">
        <v>233</v>
      </c>
      <c r="G437" s="1">
        <v>384.42</v>
      </c>
      <c r="H437" s="1">
        <v>54301.15</v>
      </c>
    </row>
    <row r="438" spans="1:8" x14ac:dyDescent="0.25">
      <c r="A438">
        <v>333</v>
      </c>
      <c r="B438">
        <v>29</v>
      </c>
      <c r="C438">
        <v>1</v>
      </c>
      <c r="D438">
        <v>12</v>
      </c>
      <c r="E438">
        <v>1</v>
      </c>
      <c r="F438" t="s">
        <v>234</v>
      </c>
      <c r="G438" s="1">
        <v>29434.12</v>
      </c>
      <c r="H438" s="1">
        <v>61855.040000000001</v>
      </c>
    </row>
    <row r="439" spans="1:8" x14ac:dyDescent="0.25">
      <c r="A439">
        <v>333</v>
      </c>
      <c r="B439">
        <v>29</v>
      </c>
      <c r="C439">
        <v>1</v>
      </c>
      <c r="D439">
        <v>12</v>
      </c>
      <c r="E439">
        <v>4</v>
      </c>
      <c r="F439" t="s">
        <v>235</v>
      </c>
      <c r="G439" s="1">
        <v>0</v>
      </c>
      <c r="H439" s="1">
        <v>23250.73</v>
      </c>
    </row>
    <row r="440" spans="1:8" x14ac:dyDescent="0.25">
      <c r="A440">
        <v>333</v>
      </c>
      <c r="B440">
        <v>29</v>
      </c>
      <c r="C440">
        <v>1</v>
      </c>
      <c r="D440">
        <v>12</v>
      </c>
      <c r="E440">
        <v>5</v>
      </c>
      <c r="F440" t="s">
        <v>233</v>
      </c>
      <c r="G440" s="1">
        <v>1879.59</v>
      </c>
      <c r="H440" s="1">
        <v>38330.29</v>
      </c>
    </row>
    <row r="441" spans="1:8" x14ac:dyDescent="0.25">
      <c r="A441">
        <v>333</v>
      </c>
      <c r="B441">
        <v>29</v>
      </c>
      <c r="C441">
        <v>1</v>
      </c>
      <c r="D441">
        <v>13</v>
      </c>
      <c r="E441">
        <v>1</v>
      </c>
      <c r="F441" t="s">
        <v>234</v>
      </c>
      <c r="G441" s="1">
        <v>52518.28</v>
      </c>
      <c r="H441" s="1">
        <v>64894.2</v>
      </c>
    </row>
    <row r="442" spans="1:8" x14ac:dyDescent="0.25">
      <c r="A442">
        <v>333</v>
      </c>
      <c r="B442">
        <v>29</v>
      </c>
      <c r="C442">
        <v>1</v>
      </c>
      <c r="D442">
        <v>13</v>
      </c>
      <c r="E442">
        <v>4</v>
      </c>
      <c r="F442" t="s">
        <v>235</v>
      </c>
      <c r="G442" s="1">
        <v>0</v>
      </c>
      <c r="H442" s="1">
        <v>35627.769999999997</v>
      </c>
    </row>
    <row r="443" spans="1:8" x14ac:dyDescent="0.25">
      <c r="A443">
        <v>333</v>
      </c>
      <c r="B443">
        <v>29</v>
      </c>
      <c r="C443">
        <v>1</v>
      </c>
      <c r="D443">
        <v>13</v>
      </c>
      <c r="E443">
        <v>5</v>
      </c>
      <c r="F443" t="s">
        <v>233</v>
      </c>
      <c r="G443" s="1">
        <v>8513.64</v>
      </c>
      <c r="H443" s="1">
        <v>39297.800000000003</v>
      </c>
    </row>
    <row r="444" spans="1:8" x14ac:dyDescent="0.25">
      <c r="A444">
        <v>333</v>
      </c>
      <c r="B444">
        <v>29</v>
      </c>
      <c r="C444">
        <v>1</v>
      </c>
      <c r="D444">
        <v>14</v>
      </c>
      <c r="E444">
        <v>1</v>
      </c>
      <c r="F444" t="s">
        <v>234</v>
      </c>
      <c r="G444" s="1">
        <v>124000.29</v>
      </c>
      <c r="H444" s="1">
        <v>276120.19</v>
      </c>
    </row>
    <row r="445" spans="1:8" x14ac:dyDescent="0.25">
      <c r="A445">
        <v>333</v>
      </c>
      <c r="B445">
        <v>29</v>
      </c>
      <c r="C445">
        <v>1</v>
      </c>
      <c r="D445">
        <v>14</v>
      </c>
      <c r="E445">
        <v>4</v>
      </c>
      <c r="F445" t="s">
        <v>235</v>
      </c>
      <c r="G445" s="1">
        <v>0</v>
      </c>
      <c r="H445" s="1">
        <v>115242.16</v>
      </c>
    </row>
    <row r="446" spans="1:8" x14ac:dyDescent="0.25">
      <c r="A446">
        <v>333</v>
      </c>
      <c r="B446">
        <v>29</v>
      </c>
      <c r="C446">
        <v>1</v>
      </c>
      <c r="D446">
        <v>15</v>
      </c>
      <c r="E446">
        <v>1</v>
      </c>
      <c r="F446" t="s">
        <v>234</v>
      </c>
      <c r="G446" s="1">
        <v>0</v>
      </c>
      <c r="H446" s="1">
        <v>68109.55</v>
      </c>
    </row>
    <row r="447" spans="1:8" x14ac:dyDescent="0.25">
      <c r="A447">
        <v>333</v>
      </c>
      <c r="B447">
        <v>29</v>
      </c>
      <c r="C447">
        <v>1</v>
      </c>
      <c r="D447">
        <v>15</v>
      </c>
      <c r="E447">
        <v>2</v>
      </c>
      <c r="F447" t="s">
        <v>244</v>
      </c>
      <c r="G447" s="1">
        <v>0</v>
      </c>
      <c r="H447" s="1">
        <v>7539.53</v>
      </c>
    </row>
    <row r="448" spans="1:8" x14ac:dyDescent="0.25">
      <c r="A448">
        <v>333</v>
      </c>
      <c r="B448">
        <v>29</v>
      </c>
      <c r="C448">
        <v>1</v>
      </c>
      <c r="D448">
        <v>15</v>
      </c>
      <c r="E448">
        <v>4</v>
      </c>
      <c r="F448" t="s">
        <v>235</v>
      </c>
      <c r="G448" s="1">
        <v>0</v>
      </c>
      <c r="H448" s="1">
        <v>31938.13</v>
      </c>
    </row>
    <row r="449" spans="1:8" x14ac:dyDescent="0.25">
      <c r="A449">
        <v>333</v>
      </c>
      <c r="B449">
        <v>29</v>
      </c>
      <c r="C449">
        <v>1</v>
      </c>
      <c r="D449">
        <v>15</v>
      </c>
      <c r="E449">
        <v>5</v>
      </c>
      <c r="F449" t="s">
        <v>233</v>
      </c>
      <c r="G449" s="1">
        <v>0</v>
      </c>
      <c r="H449" s="1">
        <v>24455.62</v>
      </c>
    </row>
    <row r="450" spans="1:8" x14ac:dyDescent="0.25">
      <c r="A450">
        <v>333</v>
      </c>
      <c r="B450">
        <v>29</v>
      </c>
      <c r="C450">
        <v>1</v>
      </c>
      <c r="D450">
        <v>16</v>
      </c>
      <c r="E450">
        <v>1</v>
      </c>
      <c r="F450" t="s">
        <v>234</v>
      </c>
      <c r="G450" s="1">
        <v>0</v>
      </c>
      <c r="H450" s="1">
        <v>23991.81</v>
      </c>
    </row>
    <row r="451" spans="1:8" x14ac:dyDescent="0.25">
      <c r="A451">
        <v>333</v>
      </c>
      <c r="B451">
        <v>29</v>
      </c>
      <c r="C451">
        <v>1</v>
      </c>
      <c r="D451">
        <v>16</v>
      </c>
      <c r="E451">
        <v>4</v>
      </c>
      <c r="F451" t="s">
        <v>235</v>
      </c>
      <c r="G451" s="1">
        <v>0</v>
      </c>
      <c r="H451" s="1">
        <v>28706.87</v>
      </c>
    </row>
    <row r="452" spans="1:8" x14ac:dyDescent="0.25">
      <c r="A452">
        <v>333</v>
      </c>
      <c r="B452">
        <v>29</v>
      </c>
      <c r="C452">
        <v>1</v>
      </c>
      <c r="D452">
        <v>16</v>
      </c>
      <c r="E452">
        <v>5</v>
      </c>
      <c r="F452" t="s">
        <v>233</v>
      </c>
      <c r="G452" s="1">
        <v>1274.45</v>
      </c>
      <c r="H452" s="1">
        <v>1705.45</v>
      </c>
    </row>
    <row r="453" spans="1:8" x14ac:dyDescent="0.25">
      <c r="A453">
        <v>333</v>
      </c>
      <c r="B453">
        <v>29</v>
      </c>
      <c r="C453">
        <v>6</v>
      </c>
      <c r="D453">
        <v>1</v>
      </c>
      <c r="E453">
        <v>1</v>
      </c>
      <c r="F453" t="s">
        <v>234</v>
      </c>
      <c r="G453" s="1">
        <v>207992.18</v>
      </c>
      <c r="H453" s="1">
        <v>425660.38</v>
      </c>
    </row>
    <row r="454" spans="1:8" x14ac:dyDescent="0.25">
      <c r="A454">
        <v>333</v>
      </c>
      <c r="B454">
        <v>29</v>
      </c>
      <c r="C454">
        <v>6</v>
      </c>
      <c r="D454">
        <v>1</v>
      </c>
      <c r="E454">
        <v>2</v>
      </c>
      <c r="F454" t="s">
        <v>244</v>
      </c>
      <c r="G454" s="1">
        <v>0</v>
      </c>
      <c r="H454" s="1">
        <v>4600</v>
      </c>
    </row>
    <row r="455" spans="1:8" x14ac:dyDescent="0.25">
      <c r="A455">
        <v>333</v>
      </c>
      <c r="B455">
        <v>29</v>
      </c>
      <c r="C455">
        <v>6</v>
      </c>
      <c r="D455">
        <v>2</v>
      </c>
      <c r="E455">
        <v>1</v>
      </c>
      <c r="F455" t="s">
        <v>234</v>
      </c>
      <c r="G455" s="1">
        <v>16524.95</v>
      </c>
      <c r="H455" s="1">
        <v>33528.92</v>
      </c>
    </row>
    <row r="456" spans="1:8" x14ac:dyDescent="0.25">
      <c r="A456">
        <v>333</v>
      </c>
      <c r="B456">
        <v>29</v>
      </c>
      <c r="C456">
        <v>6</v>
      </c>
      <c r="D456">
        <v>2</v>
      </c>
      <c r="E456">
        <v>4</v>
      </c>
      <c r="F456" t="s">
        <v>235</v>
      </c>
      <c r="G456" s="1">
        <v>0</v>
      </c>
      <c r="H456" s="1">
        <v>14416.11</v>
      </c>
    </row>
    <row r="457" spans="1:8" x14ac:dyDescent="0.25">
      <c r="A457">
        <v>333</v>
      </c>
      <c r="B457">
        <v>29</v>
      </c>
      <c r="C457">
        <v>6</v>
      </c>
      <c r="D457">
        <v>2</v>
      </c>
      <c r="E457">
        <v>5</v>
      </c>
      <c r="F457" t="s">
        <v>233</v>
      </c>
      <c r="G457" s="1">
        <v>15356.67</v>
      </c>
      <c r="H457" s="1">
        <v>55031.42</v>
      </c>
    </row>
    <row r="458" spans="1:8" x14ac:dyDescent="0.25">
      <c r="A458">
        <v>333</v>
      </c>
      <c r="B458">
        <v>29</v>
      </c>
      <c r="C458">
        <v>6</v>
      </c>
      <c r="D458">
        <v>2</v>
      </c>
      <c r="E458">
        <v>6</v>
      </c>
      <c r="F458" t="s">
        <v>246</v>
      </c>
      <c r="G458" s="1">
        <v>0</v>
      </c>
      <c r="H458" s="1">
        <v>15356.67</v>
      </c>
    </row>
    <row r="459" spans="1:8" x14ac:dyDescent="0.25">
      <c r="A459">
        <v>333</v>
      </c>
      <c r="B459">
        <v>29</v>
      </c>
      <c r="C459">
        <v>6</v>
      </c>
      <c r="D459">
        <v>3</v>
      </c>
      <c r="E459">
        <v>1</v>
      </c>
      <c r="F459" t="s">
        <v>234</v>
      </c>
      <c r="G459" s="1">
        <v>38840.49</v>
      </c>
      <c r="H459" s="1">
        <v>74904.710000000006</v>
      </c>
    </row>
    <row r="460" spans="1:8" x14ac:dyDescent="0.25">
      <c r="A460">
        <v>333</v>
      </c>
      <c r="B460">
        <v>29</v>
      </c>
      <c r="C460">
        <v>6</v>
      </c>
      <c r="D460">
        <v>3</v>
      </c>
      <c r="E460">
        <v>2</v>
      </c>
      <c r="F460" t="s">
        <v>244</v>
      </c>
      <c r="G460" s="1">
        <v>0</v>
      </c>
      <c r="H460" s="1">
        <v>86550</v>
      </c>
    </row>
    <row r="461" spans="1:8" x14ac:dyDescent="0.25">
      <c r="A461">
        <v>333</v>
      </c>
      <c r="B461">
        <v>29</v>
      </c>
      <c r="C461">
        <v>6</v>
      </c>
      <c r="D461">
        <v>3</v>
      </c>
      <c r="E461">
        <v>4</v>
      </c>
      <c r="F461" t="s">
        <v>235</v>
      </c>
      <c r="G461" s="1">
        <v>0</v>
      </c>
      <c r="H461" s="1">
        <v>37752.239999999998</v>
      </c>
    </row>
    <row r="462" spans="1:8" x14ac:dyDescent="0.25">
      <c r="A462">
        <v>333</v>
      </c>
      <c r="B462">
        <v>29</v>
      </c>
      <c r="C462">
        <v>6</v>
      </c>
      <c r="D462">
        <v>3</v>
      </c>
      <c r="E462">
        <v>5</v>
      </c>
      <c r="F462" t="s">
        <v>233</v>
      </c>
      <c r="G462" s="1">
        <v>31825.55</v>
      </c>
      <c r="H462" s="1">
        <v>142065.01999999999</v>
      </c>
    </row>
    <row r="463" spans="1:8" x14ac:dyDescent="0.25">
      <c r="A463">
        <v>333</v>
      </c>
      <c r="B463">
        <v>29</v>
      </c>
      <c r="C463">
        <v>6</v>
      </c>
      <c r="D463">
        <v>3</v>
      </c>
      <c r="E463">
        <v>6</v>
      </c>
      <c r="F463" t="s">
        <v>246</v>
      </c>
      <c r="G463" s="1">
        <v>0</v>
      </c>
      <c r="H463" s="1">
        <v>31825.55</v>
      </c>
    </row>
    <row r="464" spans="1:8" x14ac:dyDescent="0.25">
      <c r="A464">
        <v>333</v>
      </c>
      <c r="B464">
        <v>29</v>
      </c>
      <c r="C464">
        <v>6</v>
      </c>
      <c r="D464">
        <v>4</v>
      </c>
      <c r="E464">
        <v>1</v>
      </c>
      <c r="F464" t="s">
        <v>234</v>
      </c>
      <c r="G464" s="1">
        <v>12599.65</v>
      </c>
      <c r="H464" s="1">
        <v>31762.87</v>
      </c>
    </row>
    <row r="465" spans="1:8" x14ac:dyDescent="0.25">
      <c r="A465">
        <v>333</v>
      </c>
      <c r="B465">
        <v>29</v>
      </c>
      <c r="C465">
        <v>6</v>
      </c>
      <c r="D465">
        <v>4</v>
      </c>
      <c r="E465">
        <v>3</v>
      </c>
      <c r="F465" t="s">
        <v>245</v>
      </c>
      <c r="G465" s="1">
        <v>0</v>
      </c>
      <c r="H465" s="1">
        <v>5780</v>
      </c>
    </row>
    <row r="466" spans="1:8" x14ac:dyDescent="0.25">
      <c r="A466">
        <v>333</v>
      </c>
      <c r="B466">
        <v>29</v>
      </c>
      <c r="C466">
        <v>6</v>
      </c>
      <c r="D466">
        <v>4</v>
      </c>
      <c r="E466">
        <v>4</v>
      </c>
      <c r="F466" t="s">
        <v>235</v>
      </c>
      <c r="G466" s="1">
        <v>0</v>
      </c>
      <c r="H466" s="1">
        <v>7768.24</v>
      </c>
    </row>
    <row r="467" spans="1:8" x14ac:dyDescent="0.25">
      <c r="A467">
        <v>333</v>
      </c>
      <c r="B467">
        <v>29</v>
      </c>
      <c r="C467">
        <v>6</v>
      </c>
      <c r="D467">
        <v>4</v>
      </c>
      <c r="E467">
        <v>5</v>
      </c>
      <c r="F467" t="s">
        <v>233</v>
      </c>
      <c r="G467" s="1">
        <v>6142.32</v>
      </c>
      <c r="H467" s="1">
        <v>8189.77</v>
      </c>
    </row>
    <row r="468" spans="1:8" x14ac:dyDescent="0.25">
      <c r="A468">
        <v>333</v>
      </c>
      <c r="B468">
        <v>29</v>
      </c>
      <c r="C468">
        <v>7</v>
      </c>
      <c r="D468">
        <v>1</v>
      </c>
      <c r="E468">
        <v>1</v>
      </c>
      <c r="F468" t="s">
        <v>234</v>
      </c>
      <c r="G468" s="1">
        <v>95893.28</v>
      </c>
      <c r="H468" s="1">
        <v>205813.24</v>
      </c>
    </row>
    <row r="469" spans="1:8" x14ac:dyDescent="0.25">
      <c r="A469">
        <v>333</v>
      </c>
      <c r="B469">
        <v>29</v>
      </c>
      <c r="C469">
        <v>7</v>
      </c>
      <c r="D469">
        <v>1</v>
      </c>
      <c r="E469">
        <v>4</v>
      </c>
      <c r="F469" t="s">
        <v>235</v>
      </c>
      <c r="G469" s="1">
        <v>0</v>
      </c>
      <c r="H469" s="1">
        <v>73548.490000000005</v>
      </c>
    </row>
    <row r="470" spans="1:8" x14ac:dyDescent="0.25">
      <c r="A470">
        <v>333</v>
      </c>
      <c r="B470">
        <v>29</v>
      </c>
      <c r="C470">
        <v>7</v>
      </c>
      <c r="D470">
        <v>1</v>
      </c>
      <c r="E470">
        <v>5</v>
      </c>
      <c r="F470" t="s">
        <v>233</v>
      </c>
      <c r="G470" s="1">
        <v>16620</v>
      </c>
      <c r="H470" s="1">
        <v>18843.96</v>
      </c>
    </row>
    <row r="471" spans="1:8" x14ac:dyDescent="0.25">
      <c r="A471">
        <v>333</v>
      </c>
      <c r="B471">
        <v>29</v>
      </c>
      <c r="C471">
        <v>9</v>
      </c>
      <c r="D471">
        <v>1</v>
      </c>
      <c r="E471">
        <v>1</v>
      </c>
      <c r="F471" t="s">
        <v>234</v>
      </c>
      <c r="G471" s="1">
        <v>0</v>
      </c>
      <c r="H471" s="1">
        <v>3657.55</v>
      </c>
    </row>
    <row r="472" spans="1:8" x14ac:dyDescent="0.25">
      <c r="A472">
        <v>333</v>
      </c>
      <c r="B472">
        <v>29</v>
      </c>
      <c r="C472">
        <v>9</v>
      </c>
      <c r="D472">
        <v>2</v>
      </c>
      <c r="E472">
        <v>1</v>
      </c>
      <c r="F472" t="s">
        <v>234</v>
      </c>
      <c r="G472" s="1">
        <v>0</v>
      </c>
      <c r="H472" s="1">
        <v>11512.13</v>
      </c>
    </row>
    <row r="473" spans="1:8" x14ac:dyDescent="0.25">
      <c r="A473">
        <v>333</v>
      </c>
      <c r="B473">
        <v>29</v>
      </c>
      <c r="C473">
        <v>9</v>
      </c>
      <c r="D473">
        <v>2</v>
      </c>
      <c r="E473">
        <v>4</v>
      </c>
      <c r="F473" t="s">
        <v>235</v>
      </c>
      <c r="G473" s="1">
        <v>0</v>
      </c>
      <c r="H473" s="1">
        <v>13203.1</v>
      </c>
    </row>
    <row r="474" spans="1:8" x14ac:dyDescent="0.25">
      <c r="A474">
        <v>333</v>
      </c>
      <c r="B474">
        <v>29</v>
      </c>
      <c r="C474">
        <v>9</v>
      </c>
      <c r="D474">
        <v>3</v>
      </c>
      <c r="E474">
        <v>1</v>
      </c>
      <c r="F474" t="s">
        <v>234</v>
      </c>
      <c r="G474" s="1">
        <v>0</v>
      </c>
      <c r="H474" s="1">
        <v>10573.04</v>
      </c>
    </row>
    <row r="475" spans="1:8" x14ac:dyDescent="0.25">
      <c r="A475">
        <v>333</v>
      </c>
      <c r="B475">
        <v>29</v>
      </c>
      <c r="C475">
        <v>9</v>
      </c>
      <c r="D475">
        <v>3</v>
      </c>
      <c r="E475">
        <v>4</v>
      </c>
      <c r="F475" t="s">
        <v>235</v>
      </c>
      <c r="G475" s="1">
        <v>0</v>
      </c>
      <c r="H475" s="1">
        <v>3588.87</v>
      </c>
    </row>
    <row r="476" spans="1:8" x14ac:dyDescent="0.25">
      <c r="A476">
        <v>333</v>
      </c>
      <c r="B476">
        <v>29</v>
      </c>
      <c r="C476">
        <v>9</v>
      </c>
      <c r="D476">
        <v>5</v>
      </c>
      <c r="E476">
        <v>1</v>
      </c>
      <c r="F476" t="s">
        <v>234</v>
      </c>
      <c r="G476" s="1">
        <v>0</v>
      </c>
      <c r="H476" s="1">
        <v>23135.69</v>
      </c>
    </row>
    <row r="477" spans="1:8" x14ac:dyDescent="0.25">
      <c r="A477">
        <v>333</v>
      </c>
      <c r="B477">
        <v>29</v>
      </c>
      <c r="C477">
        <v>9</v>
      </c>
      <c r="D477">
        <v>5</v>
      </c>
      <c r="E477">
        <v>4</v>
      </c>
      <c r="F477" t="s">
        <v>235</v>
      </c>
      <c r="G477" s="1">
        <v>0</v>
      </c>
      <c r="H477" s="1">
        <v>17170.62</v>
      </c>
    </row>
    <row r="478" spans="1:8" x14ac:dyDescent="0.25">
      <c r="A478">
        <v>333</v>
      </c>
      <c r="B478">
        <v>29</v>
      </c>
      <c r="C478">
        <v>9</v>
      </c>
      <c r="D478">
        <v>6</v>
      </c>
      <c r="E478">
        <v>1</v>
      </c>
      <c r="F478" t="s">
        <v>234</v>
      </c>
      <c r="G478" s="1">
        <v>0</v>
      </c>
      <c r="H478" s="1">
        <v>222768</v>
      </c>
    </row>
    <row r="479" spans="1:8" x14ac:dyDescent="0.25">
      <c r="A479">
        <v>333</v>
      </c>
      <c r="B479">
        <v>29</v>
      </c>
      <c r="C479">
        <v>9</v>
      </c>
      <c r="D479">
        <v>6</v>
      </c>
      <c r="E479">
        <v>4</v>
      </c>
      <c r="F479" t="s">
        <v>235</v>
      </c>
      <c r="G479" s="1">
        <v>0</v>
      </c>
      <c r="H479" s="1">
        <v>36963.769999999997</v>
      </c>
    </row>
    <row r="480" spans="1:8" x14ac:dyDescent="0.25">
      <c r="A480">
        <v>333</v>
      </c>
      <c r="B480">
        <v>29</v>
      </c>
      <c r="C480">
        <v>9</v>
      </c>
      <c r="D480">
        <v>8</v>
      </c>
      <c r="E480">
        <v>1</v>
      </c>
      <c r="F480" t="s">
        <v>234</v>
      </c>
      <c r="G480" s="1">
        <v>0</v>
      </c>
      <c r="H480" s="1">
        <v>1643.37</v>
      </c>
    </row>
    <row r="481" spans="1:8" x14ac:dyDescent="0.25">
      <c r="A481">
        <v>333</v>
      </c>
      <c r="B481">
        <v>29</v>
      </c>
      <c r="C481">
        <v>10</v>
      </c>
      <c r="D481">
        <v>1</v>
      </c>
      <c r="E481">
        <v>1</v>
      </c>
      <c r="F481" t="s">
        <v>234</v>
      </c>
      <c r="G481" s="1">
        <v>317673.21000000002</v>
      </c>
      <c r="H481" s="1">
        <v>677443.76</v>
      </c>
    </row>
    <row r="482" spans="1:8" x14ac:dyDescent="0.25">
      <c r="A482">
        <v>333</v>
      </c>
      <c r="B482">
        <v>29</v>
      </c>
      <c r="C482">
        <v>10</v>
      </c>
      <c r="D482">
        <v>1</v>
      </c>
      <c r="E482">
        <v>4</v>
      </c>
      <c r="F482" t="s">
        <v>235</v>
      </c>
      <c r="G482" s="1">
        <v>0</v>
      </c>
      <c r="H482" s="1">
        <v>289687.73</v>
      </c>
    </row>
    <row r="483" spans="1:8" x14ac:dyDescent="0.25">
      <c r="A483">
        <v>333</v>
      </c>
      <c r="B483">
        <v>29</v>
      </c>
      <c r="C483">
        <v>10</v>
      </c>
      <c r="D483">
        <v>1</v>
      </c>
      <c r="E483">
        <v>5</v>
      </c>
      <c r="F483" t="s">
        <v>233</v>
      </c>
      <c r="G483" s="1">
        <v>53693.66</v>
      </c>
      <c r="H483" s="1">
        <v>170450.87</v>
      </c>
    </row>
    <row r="484" spans="1:8" x14ac:dyDescent="0.25">
      <c r="A484">
        <v>333</v>
      </c>
      <c r="B484">
        <v>29</v>
      </c>
      <c r="C484">
        <v>10</v>
      </c>
      <c r="D484">
        <v>3</v>
      </c>
      <c r="E484">
        <v>1</v>
      </c>
      <c r="F484" t="s">
        <v>234</v>
      </c>
      <c r="G484" s="1">
        <v>79829.100000000006</v>
      </c>
      <c r="H484" s="1">
        <v>181047.94</v>
      </c>
    </row>
    <row r="485" spans="1:8" x14ac:dyDescent="0.25">
      <c r="A485">
        <v>333</v>
      </c>
      <c r="B485">
        <v>29</v>
      </c>
      <c r="C485">
        <v>10</v>
      </c>
      <c r="D485">
        <v>3</v>
      </c>
      <c r="E485">
        <v>4</v>
      </c>
      <c r="F485" t="s">
        <v>235</v>
      </c>
      <c r="G485" s="1">
        <v>0</v>
      </c>
      <c r="H485" s="1">
        <v>40895.14</v>
      </c>
    </row>
    <row r="486" spans="1:8" x14ac:dyDescent="0.25">
      <c r="A486">
        <v>333</v>
      </c>
      <c r="B486">
        <v>29</v>
      </c>
      <c r="C486">
        <v>10</v>
      </c>
      <c r="D486">
        <v>3</v>
      </c>
      <c r="E486">
        <v>5</v>
      </c>
      <c r="F486" t="s">
        <v>233</v>
      </c>
      <c r="G486" s="1">
        <v>0</v>
      </c>
      <c r="H486" s="1">
        <v>158138.63</v>
      </c>
    </row>
    <row r="487" spans="1:8" x14ac:dyDescent="0.25">
      <c r="A487">
        <v>333</v>
      </c>
      <c r="B487">
        <v>29</v>
      </c>
      <c r="C487">
        <v>10</v>
      </c>
      <c r="D487">
        <v>4</v>
      </c>
      <c r="E487">
        <v>1</v>
      </c>
      <c r="F487" t="s">
        <v>234</v>
      </c>
      <c r="G487" s="1">
        <v>55629.42</v>
      </c>
      <c r="H487" s="1">
        <v>124512.08</v>
      </c>
    </row>
    <row r="488" spans="1:8" x14ac:dyDescent="0.25">
      <c r="A488">
        <v>333</v>
      </c>
      <c r="B488">
        <v>29</v>
      </c>
      <c r="C488">
        <v>10</v>
      </c>
      <c r="D488">
        <v>4</v>
      </c>
      <c r="E488">
        <v>4</v>
      </c>
      <c r="F488" t="s">
        <v>235</v>
      </c>
      <c r="G488" s="1">
        <v>0</v>
      </c>
      <c r="H488" s="1">
        <v>39392</v>
      </c>
    </row>
    <row r="489" spans="1:8" x14ac:dyDescent="0.25">
      <c r="A489">
        <v>333</v>
      </c>
      <c r="B489">
        <v>29</v>
      </c>
      <c r="C489">
        <v>10</v>
      </c>
      <c r="D489">
        <v>4</v>
      </c>
      <c r="E489">
        <v>5</v>
      </c>
      <c r="F489" t="s">
        <v>233</v>
      </c>
      <c r="G489" s="1">
        <v>28158.6</v>
      </c>
      <c r="H489" s="1">
        <v>33060.04</v>
      </c>
    </row>
    <row r="490" spans="1:8" x14ac:dyDescent="0.25">
      <c r="A490">
        <v>333</v>
      </c>
      <c r="B490">
        <v>29</v>
      </c>
      <c r="C490">
        <v>10</v>
      </c>
      <c r="D490">
        <v>5</v>
      </c>
      <c r="E490">
        <v>1</v>
      </c>
      <c r="F490" t="s">
        <v>234</v>
      </c>
      <c r="G490" s="1">
        <v>6341.48</v>
      </c>
      <c r="H490" s="1">
        <v>17106.849999999999</v>
      </c>
    </row>
    <row r="491" spans="1:8" x14ac:dyDescent="0.25">
      <c r="A491">
        <v>333</v>
      </c>
      <c r="B491">
        <v>29</v>
      </c>
      <c r="C491">
        <v>10</v>
      </c>
      <c r="D491">
        <v>5</v>
      </c>
      <c r="E491">
        <v>4</v>
      </c>
      <c r="F491" t="s">
        <v>235</v>
      </c>
      <c r="G491" s="1">
        <v>0</v>
      </c>
      <c r="H491" s="1">
        <v>19116.68</v>
      </c>
    </row>
    <row r="492" spans="1:8" x14ac:dyDescent="0.25">
      <c r="A492">
        <v>333</v>
      </c>
      <c r="B492">
        <v>29</v>
      </c>
      <c r="C492">
        <v>10</v>
      </c>
      <c r="D492">
        <v>5</v>
      </c>
      <c r="E492">
        <v>5</v>
      </c>
      <c r="F492" t="s">
        <v>233</v>
      </c>
      <c r="G492" s="1">
        <v>4121.9399999999996</v>
      </c>
      <c r="H492" s="1">
        <v>4121.96</v>
      </c>
    </row>
    <row r="493" spans="1:8" x14ac:dyDescent="0.25">
      <c r="A493">
        <v>333</v>
      </c>
      <c r="B493">
        <v>29</v>
      </c>
      <c r="C493">
        <v>10</v>
      </c>
      <c r="D493">
        <v>6</v>
      </c>
      <c r="E493">
        <v>1</v>
      </c>
      <c r="F493" t="s">
        <v>234</v>
      </c>
      <c r="G493" s="1">
        <v>20456.310000000001</v>
      </c>
      <c r="H493" s="1">
        <v>42460.52</v>
      </c>
    </row>
    <row r="494" spans="1:8" x14ac:dyDescent="0.25">
      <c r="A494">
        <v>333</v>
      </c>
      <c r="B494">
        <v>29</v>
      </c>
      <c r="C494">
        <v>10</v>
      </c>
      <c r="D494">
        <v>6</v>
      </c>
      <c r="E494">
        <v>4</v>
      </c>
      <c r="F494" t="s">
        <v>235</v>
      </c>
      <c r="G494" s="1">
        <v>0</v>
      </c>
      <c r="H494" s="1">
        <v>3070.44</v>
      </c>
    </row>
    <row r="495" spans="1:8" x14ac:dyDescent="0.25">
      <c r="A495">
        <v>333</v>
      </c>
      <c r="B495">
        <v>29</v>
      </c>
      <c r="C495">
        <v>10</v>
      </c>
      <c r="D495">
        <v>6</v>
      </c>
      <c r="E495">
        <v>5</v>
      </c>
      <c r="F495" t="s">
        <v>233</v>
      </c>
      <c r="G495" s="1">
        <v>9033.65</v>
      </c>
      <c r="H495" s="1">
        <v>9033.65</v>
      </c>
    </row>
    <row r="496" spans="1:8" x14ac:dyDescent="0.25">
      <c r="A496">
        <v>333</v>
      </c>
      <c r="B496">
        <v>29</v>
      </c>
      <c r="C496">
        <v>10</v>
      </c>
      <c r="D496">
        <v>10</v>
      </c>
      <c r="E496">
        <v>1</v>
      </c>
      <c r="F496" t="s">
        <v>234</v>
      </c>
      <c r="G496" s="1">
        <v>1149.02</v>
      </c>
      <c r="H496" s="1">
        <v>2430.98</v>
      </c>
    </row>
    <row r="497" spans="1:8" x14ac:dyDescent="0.25">
      <c r="A497">
        <v>333</v>
      </c>
      <c r="B497">
        <v>29</v>
      </c>
      <c r="C497">
        <v>10</v>
      </c>
      <c r="D497">
        <v>10</v>
      </c>
      <c r="E497">
        <v>4</v>
      </c>
      <c r="F497" t="s">
        <v>235</v>
      </c>
      <c r="G497" s="1">
        <v>0</v>
      </c>
      <c r="H497" s="1">
        <v>342.46</v>
      </c>
    </row>
    <row r="498" spans="1:8" x14ac:dyDescent="0.25">
      <c r="A498">
        <v>333</v>
      </c>
      <c r="B498">
        <v>29</v>
      </c>
      <c r="C498">
        <v>10</v>
      </c>
      <c r="D498">
        <v>10</v>
      </c>
      <c r="E498">
        <v>5</v>
      </c>
      <c r="F498" t="s">
        <v>233</v>
      </c>
      <c r="G498" s="1">
        <v>0</v>
      </c>
      <c r="H498" s="1">
        <v>1483.99</v>
      </c>
    </row>
    <row r="499" spans="1:8" x14ac:dyDescent="0.25">
      <c r="A499">
        <v>333</v>
      </c>
      <c r="B499">
        <v>29</v>
      </c>
      <c r="C499">
        <v>10</v>
      </c>
      <c r="D499">
        <v>11</v>
      </c>
      <c r="E499">
        <v>1</v>
      </c>
      <c r="F499" t="s">
        <v>234</v>
      </c>
      <c r="G499" s="1">
        <v>36327.589999999997</v>
      </c>
      <c r="H499" s="1">
        <v>69508.740000000005</v>
      </c>
    </row>
    <row r="500" spans="1:8" x14ac:dyDescent="0.25">
      <c r="A500">
        <v>333</v>
      </c>
      <c r="B500">
        <v>29</v>
      </c>
      <c r="C500">
        <v>10</v>
      </c>
      <c r="D500">
        <v>11</v>
      </c>
      <c r="E500">
        <v>4</v>
      </c>
      <c r="F500" t="s">
        <v>235</v>
      </c>
      <c r="G500" s="1">
        <v>0</v>
      </c>
      <c r="H500" s="1">
        <v>32638.82</v>
      </c>
    </row>
    <row r="501" spans="1:8" x14ac:dyDescent="0.25">
      <c r="A501">
        <v>333</v>
      </c>
      <c r="B501">
        <v>29</v>
      </c>
      <c r="C501">
        <v>10</v>
      </c>
      <c r="D501">
        <v>11</v>
      </c>
      <c r="E501">
        <v>5</v>
      </c>
      <c r="F501" t="s">
        <v>233</v>
      </c>
      <c r="G501" s="1">
        <v>19389.18</v>
      </c>
      <c r="H501" s="1">
        <v>40228.5</v>
      </c>
    </row>
    <row r="502" spans="1:8" x14ac:dyDescent="0.25">
      <c r="A502">
        <v>333</v>
      </c>
      <c r="B502">
        <v>29</v>
      </c>
      <c r="C502">
        <v>10</v>
      </c>
      <c r="D502">
        <v>12</v>
      </c>
      <c r="E502">
        <v>1</v>
      </c>
      <c r="F502" t="s">
        <v>234</v>
      </c>
      <c r="G502" s="1">
        <v>2302.6799999999998</v>
      </c>
      <c r="H502" s="1">
        <v>4866.6000000000004</v>
      </c>
    </row>
    <row r="503" spans="1:8" x14ac:dyDescent="0.25">
      <c r="A503">
        <v>333</v>
      </c>
      <c r="B503">
        <v>29</v>
      </c>
      <c r="C503">
        <v>10</v>
      </c>
      <c r="D503">
        <v>12</v>
      </c>
      <c r="E503">
        <v>4</v>
      </c>
      <c r="F503" t="s">
        <v>235</v>
      </c>
      <c r="G503" s="1">
        <v>0</v>
      </c>
      <c r="H503" s="1">
        <v>1331.11</v>
      </c>
    </row>
    <row r="504" spans="1:8" x14ac:dyDescent="0.25">
      <c r="A504">
        <v>333</v>
      </c>
      <c r="B504">
        <v>29</v>
      </c>
      <c r="C504">
        <v>10</v>
      </c>
      <c r="D504">
        <v>12</v>
      </c>
      <c r="E504">
        <v>5</v>
      </c>
      <c r="F504" t="s">
        <v>233</v>
      </c>
      <c r="G504" s="1">
        <v>836.05</v>
      </c>
      <c r="H504" s="1">
        <v>1990.99</v>
      </c>
    </row>
    <row r="505" spans="1:8" x14ac:dyDescent="0.25">
      <c r="A505">
        <v>333</v>
      </c>
      <c r="B505">
        <v>29</v>
      </c>
      <c r="C505">
        <v>10</v>
      </c>
      <c r="D505">
        <v>13</v>
      </c>
      <c r="E505">
        <v>1</v>
      </c>
      <c r="F505" t="s">
        <v>234</v>
      </c>
      <c r="G505" s="1">
        <v>9401.26</v>
      </c>
      <c r="H505" s="1">
        <v>19767.849999999999</v>
      </c>
    </row>
    <row r="506" spans="1:8" x14ac:dyDescent="0.25">
      <c r="A506">
        <v>333</v>
      </c>
      <c r="B506">
        <v>29</v>
      </c>
      <c r="C506">
        <v>10</v>
      </c>
      <c r="D506">
        <v>13</v>
      </c>
      <c r="E506">
        <v>4</v>
      </c>
      <c r="F506" t="s">
        <v>235</v>
      </c>
      <c r="G506" s="1">
        <v>0</v>
      </c>
      <c r="H506" s="1">
        <v>2821.03</v>
      </c>
    </row>
    <row r="507" spans="1:8" x14ac:dyDescent="0.25">
      <c r="A507">
        <v>333</v>
      </c>
      <c r="B507">
        <v>29</v>
      </c>
      <c r="C507">
        <v>10</v>
      </c>
      <c r="D507">
        <v>13</v>
      </c>
      <c r="E507">
        <v>5</v>
      </c>
      <c r="F507" t="s">
        <v>233</v>
      </c>
      <c r="G507" s="1">
        <v>0</v>
      </c>
      <c r="H507" s="1">
        <v>8915.68</v>
      </c>
    </row>
    <row r="508" spans="1:8" x14ac:dyDescent="0.25">
      <c r="A508">
        <v>333</v>
      </c>
      <c r="B508">
        <v>29</v>
      </c>
      <c r="C508">
        <v>10</v>
      </c>
      <c r="D508">
        <v>17</v>
      </c>
      <c r="E508">
        <v>1</v>
      </c>
      <c r="F508" t="s">
        <v>234</v>
      </c>
      <c r="G508" s="1">
        <v>11291.03</v>
      </c>
      <c r="H508" s="1">
        <v>28482.05</v>
      </c>
    </row>
    <row r="509" spans="1:8" x14ac:dyDescent="0.25">
      <c r="A509">
        <v>333</v>
      </c>
      <c r="B509">
        <v>29</v>
      </c>
      <c r="C509">
        <v>10</v>
      </c>
      <c r="D509">
        <v>17</v>
      </c>
      <c r="E509">
        <v>2</v>
      </c>
      <c r="F509" t="s">
        <v>244</v>
      </c>
      <c r="G509" s="1">
        <v>0</v>
      </c>
      <c r="H509" s="1">
        <v>265447</v>
      </c>
    </row>
    <row r="510" spans="1:8" x14ac:dyDescent="0.25">
      <c r="A510">
        <v>333</v>
      </c>
      <c r="B510">
        <v>29</v>
      </c>
      <c r="C510">
        <v>10</v>
      </c>
      <c r="D510">
        <v>17</v>
      </c>
      <c r="E510">
        <v>4</v>
      </c>
      <c r="F510" t="s">
        <v>235</v>
      </c>
      <c r="G510" s="1">
        <v>0</v>
      </c>
      <c r="H510" s="1">
        <v>10177.950000000001</v>
      </c>
    </row>
    <row r="511" spans="1:8" x14ac:dyDescent="0.25">
      <c r="A511">
        <v>333</v>
      </c>
      <c r="B511">
        <v>29</v>
      </c>
      <c r="C511">
        <v>10</v>
      </c>
      <c r="D511">
        <v>17</v>
      </c>
      <c r="E511">
        <v>5</v>
      </c>
      <c r="F511" t="s">
        <v>233</v>
      </c>
      <c r="G511" s="1">
        <v>307.87</v>
      </c>
      <c r="H511" s="1">
        <v>21756.82</v>
      </c>
    </row>
    <row r="512" spans="1:8" x14ac:dyDescent="0.25">
      <c r="A512">
        <v>333</v>
      </c>
      <c r="B512">
        <v>29</v>
      </c>
      <c r="C512">
        <v>10</v>
      </c>
      <c r="D512">
        <v>18</v>
      </c>
      <c r="E512">
        <v>1</v>
      </c>
      <c r="F512" t="s">
        <v>234</v>
      </c>
      <c r="G512" s="1">
        <v>77980.77</v>
      </c>
      <c r="H512" s="1">
        <v>156920</v>
      </c>
    </row>
    <row r="513" spans="1:8" x14ac:dyDescent="0.25">
      <c r="A513">
        <v>333</v>
      </c>
      <c r="B513">
        <v>29</v>
      </c>
      <c r="C513">
        <v>10</v>
      </c>
      <c r="D513">
        <v>18</v>
      </c>
      <c r="E513">
        <v>4</v>
      </c>
      <c r="F513" t="s">
        <v>235</v>
      </c>
      <c r="G513" s="1">
        <v>0</v>
      </c>
      <c r="H513" s="1">
        <v>68919.87</v>
      </c>
    </row>
    <row r="514" spans="1:8" x14ac:dyDescent="0.25">
      <c r="A514">
        <v>333</v>
      </c>
      <c r="B514">
        <v>29</v>
      </c>
      <c r="C514">
        <v>10</v>
      </c>
      <c r="D514">
        <v>18</v>
      </c>
      <c r="E514">
        <v>5</v>
      </c>
      <c r="F514" t="s">
        <v>233</v>
      </c>
      <c r="G514" s="1">
        <v>0</v>
      </c>
      <c r="H514" s="1">
        <v>136856.41</v>
      </c>
    </row>
    <row r="515" spans="1:8" x14ac:dyDescent="0.25">
      <c r="A515">
        <v>333</v>
      </c>
      <c r="B515">
        <v>29</v>
      </c>
      <c r="C515">
        <v>10</v>
      </c>
      <c r="D515">
        <v>19</v>
      </c>
      <c r="E515">
        <v>1</v>
      </c>
      <c r="F515" t="s">
        <v>234</v>
      </c>
      <c r="G515" s="1">
        <v>1151.3399999999999</v>
      </c>
      <c r="H515" s="1">
        <v>2433.3000000000002</v>
      </c>
    </row>
    <row r="516" spans="1:8" x14ac:dyDescent="0.25">
      <c r="A516">
        <v>333</v>
      </c>
      <c r="B516">
        <v>29</v>
      </c>
      <c r="C516">
        <v>10</v>
      </c>
      <c r="D516">
        <v>19</v>
      </c>
      <c r="E516">
        <v>4</v>
      </c>
      <c r="F516" t="s">
        <v>235</v>
      </c>
      <c r="G516" s="1">
        <v>0</v>
      </c>
      <c r="H516" s="1">
        <v>338.44</v>
      </c>
    </row>
    <row r="517" spans="1:8" x14ac:dyDescent="0.25">
      <c r="A517">
        <v>333</v>
      </c>
      <c r="B517">
        <v>29</v>
      </c>
      <c r="C517">
        <v>10</v>
      </c>
      <c r="D517">
        <v>19</v>
      </c>
      <c r="E517">
        <v>5</v>
      </c>
      <c r="F517" t="s">
        <v>233</v>
      </c>
      <c r="G517" s="1">
        <v>0</v>
      </c>
      <c r="H517" s="1">
        <v>1466.58</v>
      </c>
    </row>
    <row r="518" spans="1:8" x14ac:dyDescent="0.25">
      <c r="A518">
        <v>333</v>
      </c>
      <c r="B518">
        <v>29</v>
      </c>
      <c r="C518">
        <v>10</v>
      </c>
      <c r="D518">
        <v>20</v>
      </c>
      <c r="E518">
        <v>1</v>
      </c>
      <c r="F518" t="s">
        <v>234</v>
      </c>
      <c r="G518" s="1">
        <v>5132.08</v>
      </c>
      <c r="H518" s="1">
        <v>9131.32</v>
      </c>
    </row>
    <row r="519" spans="1:8" x14ac:dyDescent="0.25">
      <c r="A519">
        <v>333</v>
      </c>
      <c r="B519">
        <v>29</v>
      </c>
      <c r="C519">
        <v>10</v>
      </c>
      <c r="D519">
        <v>20</v>
      </c>
      <c r="E519">
        <v>4</v>
      </c>
      <c r="F519" t="s">
        <v>235</v>
      </c>
      <c r="G519" s="1">
        <v>0</v>
      </c>
      <c r="H519" s="1">
        <v>703.98</v>
      </c>
    </row>
    <row r="520" spans="1:8" x14ac:dyDescent="0.25">
      <c r="A520">
        <v>333</v>
      </c>
      <c r="B520">
        <v>29</v>
      </c>
      <c r="C520">
        <v>10</v>
      </c>
      <c r="D520">
        <v>20</v>
      </c>
      <c r="E520">
        <v>5</v>
      </c>
      <c r="F520" t="s">
        <v>233</v>
      </c>
      <c r="G520" s="1">
        <v>0</v>
      </c>
      <c r="H520" s="1">
        <v>1311.08</v>
      </c>
    </row>
    <row r="521" spans="1:8" x14ac:dyDescent="0.25">
      <c r="A521">
        <v>333</v>
      </c>
      <c r="B521">
        <v>29</v>
      </c>
      <c r="C521">
        <v>10</v>
      </c>
      <c r="D521">
        <v>21</v>
      </c>
      <c r="E521">
        <v>1</v>
      </c>
      <c r="F521" t="s">
        <v>234</v>
      </c>
      <c r="G521" s="1">
        <v>15209.06</v>
      </c>
      <c r="H521" s="1">
        <v>33758.639999999999</v>
      </c>
    </row>
    <row r="522" spans="1:8" x14ac:dyDescent="0.25">
      <c r="A522">
        <v>333</v>
      </c>
      <c r="B522">
        <v>29</v>
      </c>
      <c r="C522">
        <v>10</v>
      </c>
      <c r="D522">
        <v>21</v>
      </c>
      <c r="E522">
        <v>4</v>
      </c>
      <c r="F522" t="s">
        <v>235</v>
      </c>
      <c r="G522" s="1">
        <v>0</v>
      </c>
      <c r="H522" s="1">
        <v>8537.09</v>
      </c>
    </row>
    <row r="523" spans="1:8" x14ac:dyDescent="0.25">
      <c r="A523">
        <v>333</v>
      </c>
      <c r="B523">
        <v>29</v>
      </c>
      <c r="C523">
        <v>10</v>
      </c>
      <c r="D523">
        <v>21</v>
      </c>
      <c r="E523">
        <v>5</v>
      </c>
      <c r="F523" t="s">
        <v>233</v>
      </c>
      <c r="G523" s="1">
        <v>0</v>
      </c>
      <c r="H523" s="1">
        <v>3721.95</v>
      </c>
    </row>
    <row r="524" spans="1:8" x14ac:dyDescent="0.25">
      <c r="A524">
        <v>333</v>
      </c>
      <c r="B524">
        <v>29</v>
      </c>
      <c r="C524">
        <v>10</v>
      </c>
      <c r="D524">
        <v>22</v>
      </c>
      <c r="E524">
        <v>1</v>
      </c>
      <c r="F524" t="s">
        <v>234</v>
      </c>
      <c r="G524" s="1">
        <v>3874.64</v>
      </c>
      <c r="H524" s="1">
        <v>8384.18</v>
      </c>
    </row>
    <row r="525" spans="1:8" x14ac:dyDescent="0.25">
      <c r="A525">
        <v>333</v>
      </c>
      <c r="B525">
        <v>29</v>
      </c>
      <c r="C525">
        <v>10</v>
      </c>
      <c r="D525">
        <v>22</v>
      </c>
      <c r="E525">
        <v>4</v>
      </c>
      <c r="F525" t="s">
        <v>235</v>
      </c>
      <c r="G525" s="1">
        <v>0</v>
      </c>
      <c r="H525" s="1">
        <v>2456.9499999999998</v>
      </c>
    </row>
    <row r="526" spans="1:8" x14ac:dyDescent="0.25">
      <c r="A526">
        <v>333</v>
      </c>
      <c r="B526">
        <v>29</v>
      </c>
      <c r="C526">
        <v>10</v>
      </c>
      <c r="D526">
        <v>22</v>
      </c>
      <c r="E526">
        <v>5</v>
      </c>
      <c r="F526" t="s">
        <v>233</v>
      </c>
      <c r="G526" s="1">
        <v>2518.5100000000002</v>
      </c>
      <c r="H526" s="1">
        <v>3825.17</v>
      </c>
    </row>
    <row r="527" spans="1:8" x14ac:dyDescent="0.25">
      <c r="A527">
        <v>333</v>
      </c>
      <c r="B527">
        <v>29</v>
      </c>
      <c r="C527">
        <v>10</v>
      </c>
      <c r="D527">
        <v>23</v>
      </c>
      <c r="E527">
        <v>1</v>
      </c>
      <c r="F527" t="s">
        <v>234</v>
      </c>
      <c r="G527" s="1">
        <v>11427.15</v>
      </c>
      <c r="H527" s="1">
        <v>40606.68</v>
      </c>
    </row>
    <row r="528" spans="1:8" x14ac:dyDescent="0.25">
      <c r="A528">
        <v>333</v>
      </c>
      <c r="B528">
        <v>29</v>
      </c>
      <c r="C528">
        <v>10</v>
      </c>
      <c r="D528">
        <v>23</v>
      </c>
      <c r="E528">
        <v>4</v>
      </c>
      <c r="F528" t="s">
        <v>235</v>
      </c>
      <c r="G528" s="1">
        <v>0</v>
      </c>
      <c r="H528" s="1">
        <v>4428.3100000000004</v>
      </c>
    </row>
    <row r="529" spans="1:8" x14ac:dyDescent="0.25">
      <c r="A529">
        <v>333</v>
      </c>
      <c r="B529">
        <v>29</v>
      </c>
      <c r="C529">
        <v>10</v>
      </c>
      <c r="D529">
        <v>23</v>
      </c>
      <c r="E529">
        <v>5</v>
      </c>
      <c r="F529" t="s">
        <v>233</v>
      </c>
      <c r="G529" s="1">
        <v>2258.9699999999998</v>
      </c>
      <c r="H529" s="1">
        <v>2258.9699999999998</v>
      </c>
    </row>
    <row r="530" spans="1:8" x14ac:dyDescent="0.25">
      <c r="A530">
        <v>333</v>
      </c>
      <c r="B530">
        <v>29</v>
      </c>
      <c r="C530">
        <v>10</v>
      </c>
      <c r="D530">
        <v>24</v>
      </c>
      <c r="E530">
        <v>1</v>
      </c>
      <c r="F530" t="s">
        <v>234</v>
      </c>
      <c r="G530" s="1">
        <v>3230.6</v>
      </c>
      <c r="H530" s="1">
        <v>6632.36</v>
      </c>
    </row>
    <row r="531" spans="1:8" x14ac:dyDescent="0.25">
      <c r="A531">
        <v>333</v>
      </c>
      <c r="B531">
        <v>29</v>
      </c>
      <c r="C531">
        <v>10</v>
      </c>
      <c r="D531">
        <v>24</v>
      </c>
      <c r="E531">
        <v>2</v>
      </c>
      <c r="F531" t="s">
        <v>244</v>
      </c>
      <c r="G531" s="1">
        <v>0</v>
      </c>
      <c r="H531" s="1">
        <v>69.61</v>
      </c>
    </row>
    <row r="532" spans="1:8" x14ac:dyDescent="0.25">
      <c r="A532">
        <v>333</v>
      </c>
      <c r="B532">
        <v>29</v>
      </c>
      <c r="C532">
        <v>10</v>
      </c>
      <c r="D532">
        <v>24</v>
      </c>
      <c r="E532">
        <v>4</v>
      </c>
      <c r="F532" t="s">
        <v>235</v>
      </c>
      <c r="G532" s="1">
        <v>0</v>
      </c>
      <c r="H532" s="1">
        <v>484.64</v>
      </c>
    </row>
    <row r="533" spans="1:8" x14ac:dyDescent="0.25">
      <c r="A533">
        <v>333</v>
      </c>
      <c r="B533">
        <v>29</v>
      </c>
      <c r="C533">
        <v>10</v>
      </c>
      <c r="D533">
        <v>24</v>
      </c>
      <c r="E533">
        <v>5</v>
      </c>
      <c r="F533" t="s">
        <v>233</v>
      </c>
      <c r="G533" s="1">
        <v>0</v>
      </c>
      <c r="H533" s="1">
        <v>2056.66</v>
      </c>
    </row>
    <row r="534" spans="1:8" x14ac:dyDescent="0.25">
      <c r="A534">
        <v>333</v>
      </c>
      <c r="B534">
        <v>29</v>
      </c>
      <c r="C534">
        <v>10</v>
      </c>
      <c r="D534">
        <v>25</v>
      </c>
      <c r="E534">
        <v>1</v>
      </c>
      <c r="F534" t="s">
        <v>234</v>
      </c>
      <c r="G534" s="1">
        <v>19667.34</v>
      </c>
      <c r="H534" s="1">
        <v>42194.92</v>
      </c>
    </row>
    <row r="535" spans="1:8" x14ac:dyDescent="0.25">
      <c r="A535">
        <v>333</v>
      </c>
      <c r="B535">
        <v>29</v>
      </c>
      <c r="C535">
        <v>10</v>
      </c>
      <c r="D535">
        <v>25</v>
      </c>
      <c r="E535">
        <v>4</v>
      </c>
      <c r="F535" t="s">
        <v>235</v>
      </c>
      <c r="G535" s="1">
        <v>0</v>
      </c>
      <c r="H535" s="1">
        <v>6175.26</v>
      </c>
    </row>
    <row r="536" spans="1:8" x14ac:dyDescent="0.25">
      <c r="A536">
        <v>333</v>
      </c>
      <c r="B536">
        <v>29</v>
      </c>
      <c r="C536">
        <v>10</v>
      </c>
      <c r="D536">
        <v>25</v>
      </c>
      <c r="E536">
        <v>5</v>
      </c>
      <c r="F536" t="s">
        <v>233</v>
      </c>
      <c r="G536" s="1">
        <v>2143.42</v>
      </c>
      <c r="H536" s="1">
        <v>13642.53</v>
      </c>
    </row>
    <row r="537" spans="1:8" x14ac:dyDescent="0.25">
      <c r="A537">
        <v>333</v>
      </c>
      <c r="B537">
        <v>29</v>
      </c>
      <c r="C537">
        <v>10</v>
      </c>
      <c r="D537">
        <v>27</v>
      </c>
      <c r="E537">
        <v>1</v>
      </c>
      <c r="F537" t="s">
        <v>234</v>
      </c>
      <c r="G537" s="1">
        <v>0</v>
      </c>
      <c r="H537" s="1">
        <v>754.5</v>
      </c>
    </row>
    <row r="538" spans="1:8" x14ac:dyDescent="0.25">
      <c r="A538">
        <v>333</v>
      </c>
      <c r="B538">
        <v>29</v>
      </c>
      <c r="C538">
        <v>10</v>
      </c>
      <c r="D538">
        <v>28</v>
      </c>
      <c r="E538">
        <v>1</v>
      </c>
      <c r="F538" t="s">
        <v>234</v>
      </c>
      <c r="G538" s="1">
        <v>3131.16</v>
      </c>
      <c r="H538" s="1">
        <v>6412.74</v>
      </c>
    </row>
    <row r="539" spans="1:8" x14ac:dyDescent="0.25">
      <c r="A539">
        <v>333</v>
      </c>
      <c r="B539">
        <v>29</v>
      </c>
      <c r="C539">
        <v>10</v>
      </c>
      <c r="D539">
        <v>28</v>
      </c>
      <c r="E539">
        <v>4</v>
      </c>
      <c r="F539" t="s">
        <v>235</v>
      </c>
      <c r="G539" s="1">
        <v>0</v>
      </c>
      <c r="H539" s="1">
        <v>891.61</v>
      </c>
    </row>
    <row r="540" spans="1:8" x14ac:dyDescent="0.25">
      <c r="A540">
        <v>333</v>
      </c>
      <c r="B540">
        <v>29</v>
      </c>
      <c r="C540">
        <v>10</v>
      </c>
      <c r="D540">
        <v>28</v>
      </c>
      <c r="E540">
        <v>5</v>
      </c>
      <c r="F540" t="s">
        <v>233</v>
      </c>
      <c r="G540" s="1">
        <v>0</v>
      </c>
      <c r="H540" s="1">
        <v>1856.6</v>
      </c>
    </row>
    <row r="541" spans="1:8" x14ac:dyDescent="0.25">
      <c r="A541">
        <v>333</v>
      </c>
      <c r="B541">
        <v>29</v>
      </c>
      <c r="C541">
        <v>13</v>
      </c>
      <c r="D541">
        <v>1</v>
      </c>
      <c r="E541">
        <v>1</v>
      </c>
      <c r="F541" t="s">
        <v>234</v>
      </c>
      <c r="G541" s="1">
        <v>17251.400000000001</v>
      </c>
      <c r="H541" s="1">
        <v>62243.34</v>
      </c>
    </row>
    <row r="542" spans="1:8" x14ac:dyDescent="0.25">
      <c r="A542">
        <v>333</v>
      </c>
      <c r="B542">
        <v>29</v>
      </c>
      <c r="C542">
        <v>16</v>
      </c>
      <c r="D542">
        <v>1</v>
      </c>
      <c r="E542">
        <v>1</v>
      </c>
      <c r="F542" t="s">
        <v>234</v>
      </c>
      <c r="G542" s="1">
        <v>20480.09</v>
      </c>
      <c r="H542" s="1">
        <v>41062.07</v>
      </c>
    </row>
    <row r="543" spans="1:8" x14ac:dyDescent="0.25">
      <c r="A543">
        <v>333</v>
      </c>
      <c r="B543">
        <v>29</v>
      </c>
      <c r="C543">
        <v>16</v>
      </c>
      <c r="D543">
        <v>1</v>
      </c>
      <c r="E543">
        <v>4</v>
      </c>
      <c r="F543" t="s">
        <v>235</v>
      </c>
      <c r="G543" s="1">
        <v>0</v>
      </c>
      <c r="H543" s="1">
        <v>9104.7199999999993</v>
      </c>
    </row>
    <row r="544" spans="1:8" x14ac:dyDescent="0.25">
      <c r="A544">
        <v>333</v>
      </c>
      <c r="B544">
        <v>29</v>
      </c>
      <c r="C544">
        <v>16</v>
      </c>
      <c r="D544">
        <v>1</v>
      </c>
      <c r="E544">
        <v>5</v>
      </c>
      <c r="F544" t="s">
        <v>233</v>
      </c>
      <c r="G544" s="1">
        <v>0</v>
      </c>
      <c r="H544" s="1">
        <v>19655.8</v>
      </c>
    </row>
    <row r="545" spans="1:8" x14ac:dyDescent="0.25">
      <c r="A545">
        <v>333</v>
      </c>
      <c r="B545">
        <v>29</v>
      </c>
      <c r="C545">
        <v>16</v>
      </c>
      <c r="D545">
        <v>1</v>
      </c>
      <c r="E545">
        <v>6</v>
      </c>
      <c r="F545" t="s">
        <v>246</v>
      </c>
      <c r="G545" s="1">
        <v>0</v>
      </c>
      <c r="H545" s="1">
        <v>13312.06</v>
      </c>
    </row>
    <row r="546" spans="1:8" x14ac:dyDescent="0.25">
      <c r="A546">
        <v>333</v>
      </c>
      <c r="B546">
        <v>29</v>
      </c>
      <c r="C546">
        <v>16</v>
      </c>
      <c r="D546">
        <v>2</v>
      </c>
      <c r="E546">
        <v>1</v>
      </c>
      <c r="F546" t="s">
        <v>234</v>
      </c>
      <c r="G546" s="1">
        <v>46889.03</v>
      </c>
      <c r="H546" s="1">
        <v>86553.88</v>
      </c>
    </row>
    <row r="547" spans="1:8" x14ac:dyDescent="0.25">
      <c r="A547">
        <v>333</v>
      </c>
      <c r="B547">
        <v>29</v>
      </c>
      <c r="C547">
        <v>16</v>
      </c>
      <c r="D547">
        <v>2</v>
      </c>
      <c r="E547">
        <v>3</v>
      </c>
      <c r="F547" t="s">
        <v>245</v>
      </c>
      <c r="G547" s="1">
        <v>0</v>
      </c>
      <c r="H547" s="1">
        <v>10500</v>
      </c>
    </row>
    <row r="548" spans="1:8" x14ac:dyDescent="0.25">
      <c r="A548">
        <v>333</v>
      </c>
      <c r="B548">
        <v>29</v>
      </c>
      <c r="C548">
        <v>16</v>
      </c>
      <c r="D548">
        <v>2</v>
      </c>
      <c r="E548">
        <v>4</v>
      </c>
      <c r="F548" t="s">
        <v>235</v>
      </c>
      <c r="G548" s="1">
        <v>0</v>
      </c>
      <c r="H548" s="1">
        <v>24232.42</v>
      </c>
    </row>
    <row r="549" spans="1:8" x14ac:dyDescent="0.25">
      <c r="A549">
        <v>333</v>
      </c>
      <c r="B549">
        <v>29</v>
      </c>
      <c r="C549">
        <v>16</v>
      </c>
      <c r="D549">
        <v>2</v>
      </c>
      <c r="E549">
        <v>5</v>
      </c>
      <c r="F549" t="s">
        <v>233</v>
      </c>
      <c r="G549" s="1">
        <v>11312.77</v>
      </c>
      <c r="H549" s="1">
        <v>14358.46</v>
      </c>
    </row>
    <row r="550" spans="1:8" x14ac:dyDescent="0.25">
      <c r="A550">
        <v>333</v>
      </c>
      <c r="B550">
        <v>29</v>
      </c>
      <c r="C550">
        <v>16</v>
      </c>
      <c r="D550">
        <v>2</v>
      </c>
      <c r="E550">
        <v>6</v>
      </c>
      <c r="F550" t="s">
        <v>246</v>
      </c>
      <c r="G550" s="1">
        <v>0</v>
      </c>
      <c r="H550" s="1">
        <v>15238.93</v>
      </c>
    </row>
    <row r="551" spans="1:8" x14ac:dyDescent="0.25">
      <c r="A551">
        <v>333</v>
      </c>
      <c r="B551">
        <v>29</v>
      </c>
      <c r="C551">
        <v>16</v>
      </c>
      <c r="D551">
        <v>3</v>
      </c>
      <c r="E551">
        <v>1</v>
      </c>
      <c r="F551" t="s">
        <v>234</v>
      </c>
      <c r="G551" s="1">
        <v>110247.02</v>
      </c>
      <c r="H551" s="1">
        <v>259405.49</v>
      </c>
    </row>
    <row r="552" spans="1:8" x14ac:dyDescent="0.25">
      <c r="A552">
        <v>333</v>
      </c>
      <c r="B552">
        <v>29</v>
      </c>
      <c r="C552">
        <v>16</v>
      </c>
      <c r="D552">
        <v>3</v>
      </c>
      <c r="E552">
        <v>2</v>
      </c>
      <c r="F552" t="s">
        <v>244</v>
      </c>
      <c r="G552" s="1">
        <v>0</v>
      </c>
      <c r="H552" s="1">
        <v>68817.009999999995</v>
      </c>
    </row>
    <row r="553" spans="1:8" x14ac:dyDescent="0.25">
      <c r="A553">
        <v>333</v>
      </c>
      <c r="B553">
        <v>29</v>
      </c>
      <c r="C553">
        <v>16</v>
      </c>
      <c r="D553">
        <v>3</v>
      </c>
      <c r="E553">
        <v>4</v>
      </c>
      <c r="F553" t="s">
        <v>235</v>
      </c>
      <c r="G553" s="1">
        <v>0</v>
      </c>
      <c r="H553" s="1">
        <v>44431.98</v>
      </c>
    </row>
    <row r="554" spans="1:8" x14ac:dyDescent="0.25">
      <c r="A554">
        <v>333</v>
      </c>
      <c r="B554">
        <v>29</v>
      </c>
      <c r="C554">
        <v>16</v>
      </c>
      <c r="D554">
        <v>3</v>
      </c>
      <c r="E554">
        <v>5</v>
      </c>
      <c r="F554" t="s">
        <v>233</v>
      </c>
      <c r="G554" s="1">
        <v>0</v>
      </c>
      <c r="H554" s="1">
        <v>1460469.31</v>
      </c>
    </row>
    <row r="555" spans="1:8" x14ac:dyDescent="0.25">
      <c r="A555">
        <v>333</v>
      </c>
      <c r="B555">
        <v>29</v>
      </c>
      <c r="C555">
        <v>16</v>
      </c>
      <c r="D555">
        <v>3</v>
      </c>
      <c r="E555">
        <v>6</v>
      </c>
      <c r="F555" t="s">
        <v>246</v>
      </c>
      <c r="G555" s="1">
        <v>0</v>
      </c>
      <c r="H555" s="1">
        <v>962.36</v>
      </c>
    </row>
    <row r="556" spans="1:8" x14ac:dyDescent="0.25">
      <c r="A556">
        <v>333</v>
      </c>
      <c r="B556">
        <v>29</v>
      </c>
      <c r="C556">
        <v>16</v>
      </c>
      <c r="D556">
        <v>4</v>
      </c>
      <c r="E556">
        <v>1</v>
      </c>
      <c r="F556" t="s">
        <v>234</v>
      </c>
      <c r="G556" s="1">
        <v>114638.1</v>
      </c>
      <c r="H556" s="1">
        <v>245685.48</v>
      </c>
    </row>
    <row r="557" spans="1:8" x14ac:dyDescent="0.25">
      <c r="A557">
        <v>333</v>
      </c>
      <c r="B557">
        <v>29</v>
      </c>
      <c r="C557">
        <v>16</v>
      </c>
      <c r="D557">
        <v>4</v>
      </c>
      <c r="E557">
        <v>3</v>
      </c>
      <c r="F557" t="s">
        <v>245</v>
      </c>
      <c r="G557" s="1">
        <v>0</v>
      </c>
      <c r="H557" s="1">
        <v>91292</v>
      </c>
    </row>
    <row r="558" spans="1:8" x14ac:dyDescent="0.25">
      <c r="A558">
        <v>333</v>
      </c>
      <c r="B558">
        <v>29</v>
      </c>
      <c r="C558">
        <v>16</v>
      </c>
      <c r="D558">
        <v>4</v>
      </c>
      <c r="E558">
        <v>4</v>
      </c>
      <c r="F558" t="s">
        <v>235</v>
      </c>
      <c r="G558" s="1">
        <v>0</v>
      </c>
      <c r="H558" s="1">
        <v>40544.42</v>
      </c>
    </row>
    <row r="559" spans="1:8" x14ac:dyDescent="0.25">
      <c r="A559">
        <v>333</v>
      </c>
      <c r="B559">
        <v>29</v>
      </c>
      <c r="C559">
        <v>16</v>
      </c>
      <c r="D559">
        <v>4</v>
      </c>
      <c r="E559">
        <v>5</v>
      </c>
      <c r="F559" t="s">
        <v>233</v>
      </c>
      <c r="G559" s="1">
        <v>2035</v>
      </c>
      <c r="H559" s="1">
        <v>147205.48000000001</v>
      </c>
    </row>
    <row r="560" spans="1:8" x14ac:dyDescent="0.25">
      <c r="A560">
        <v>333</v>
      </c>
      <c r="B560">
        <v>29</v>
      </c>
      <c r="C560">
        <v>21</v>
      </c>
      <c r="D560">
        <v>1</v>
      </c>
      <c r="E560">
        <v>1</v>
      </c>
      <c r="F560" t="s">
        <v>234</v>
      </c>
      <c r="G560" s="1">
        <v>29136.78</v>
      </c>
      <c r="H560" s="1">
        <v>64480.5</v>
      </c>
    </row>
    <row r="561" spans="1:8" x14ac:dyDescent="0.25">
      <c r="A561">
        <v>333</v>
      </c>
      <c r="B561">
        <v>29</v>
      </c>
      <c r="C561">
        <v>21</v>
      </c>
      <c r="D561">
        <v>1</v>
      </c>
      <c r="E561">
        <v>2</v>
      </c>
      <c r="F561" t="s">
        <v>244</v>
      </c>
      <c r="G561" s="1">
        <v>0</v>
      </c>
      <c r="H561" s="1">
        <v>17140.03</v>
      </c>
    </row>
    <row r="562" spans="1:8" x14ac:dyDescent="0.25">
      <c r="A562">
        <v>333</v>
      </c>
      <c r="B562">
        <v>29</v>
      </c>
      <c r="C562">
        <v>21</v>
      </c>
      <c r="D562">
        <v>1</v>
      </c>
      <c r="E562">
        <v>4</v>
      </c>
      <c r="F562" t="s">
        <v>235</v>
      </c>
      <c r="G562" s="1">
        <v>0</v>
      </c>
      <c r="H562" s="1">
        <v>35063.410000000003</v>
      </c>
    </row>
    <row r="563" spans="1:8" x14ac:dyDescent="0.25">
      <c r="A563">
        <v>333</v>
      </c>
      <c r="B563">
        <v>29</v>
      </c>
      <c r="C563">
        <v>21</v>
      </c>
      <c r="D563">
        <v>1</v>
      </c>
      <c r="E563">
        <v>5</v>
      </c>
      <c r="F563" t="s">
        <v>233</v>
      </c>
      <c r="G563" s="1">
        <v>18938.88</v>
      </c>
      <c r="H563" s="1">
        <v>32558.71</v>
      </c>
    </row>
    <row r="564" spans="1:8" x14ac:dyDescent="0.25">
      <c r="A564">
        <v>333</v>
      </c>
      <c r="B564">
        <v>29</v>
      </c>
      <c r="C564">
        <v>21</v>
      </c>
      <c r="D564">
        <v>2</v>
      </c>
      <c r="E564">
        <v>1</v>
      </c>
      <c r="F564" t="s">
        <v>234</v>
      </c>
      <c r="G564" s="1">
        <v>360130.95</v>
      </c>
      <c r="H564" s="1">
        <v>688696.77</v>
      </c>
    </row>
    <row r="565" spans="1:8" x14ac:dyDescent="0.25">
      <c r="A565">
        <v>333</v>
      </c>
      <c r="B565">
        <v>29</v>
      </c>
      <c r="C565">
        <v>21</v>
      </c>
      <c r="D565">
        <v>2</v>
      </c>
      <c r="E565">
        <v>4</v>
      </c>
      <c r="F565" t="s">
        <v>235</v>
      </c>
      <c r="G565" s="1">
        <v>0</v>
      </c>
      <c r="H565" s="1">
        <v>239706.17</v>
      </c>
    </row>
    <row r="566" spans="1:8" x14ac:dyDescent="0.25">
      <c r="A566">
        <v>333</v>
      </c>
      <c r="B566">
        <v>29</v>
      </c>
      <c r="C566">
        <v>21</v>
      </c>
      <c r="D566">
        <v>2</v>
      </c>
      <c r="E566">
        <v>5</v>
      </c>
      <c r="F566" t="s">
        <v>233</v>
      </c>
      <c r="G566" s="1">
        <v>234085.08</v>
      </c>
      <c r="H566" s="1">
        <v>251185.76</v>
      </c>
    </row>
    <row r="567" spans="1:8" x14ac:dyDescent="0.25">
      <c r="A567">
        <v>333</v>
      </c>
      <c r="B567">
        <v>29</v>
      </c>
      <c r="C567">
        <v>21</v>
      </c>
      <c r="D567">
        <v>3</v>
      </c>
      <c r="E567">
        <v>1</v>
      </c>
      <c r="F567" t="s">
        <v>234</v>
      </c>
      <c r="G567" s="1">
        <v>225416.97</v>
      </c>
      <c r="H567" s="1">
        <v>452295.23</v>
      </c>
    </row>
    <row r="568" spans="1:8" x14ac:dyDescent="0.25">
      <c r="A568">
        <v>333</v>
      </c>
      <c r="B568">
        <v>29</v>
      </c>
      <c r="C568">
        <v>21</v>
      </c>
      <c r="D568">
        <v>3</v>
      </c>
      <c r="E568">
        <v>4</v>
      </c>
      <c r="F568" t="s">
        <v>235</v>
      </c>
      <c r="G568" s="1">
        <v>0</v>
      </c>
      <c r="H568" s="1">
        <v>96272.15</v>
      </c>
    </row>
    <row r="569" spans="1:8" x14ac:dyDescent="0.25">
      <c r="A569">
        <v>333</v>
      </c>
      <c r="B569">
        <v>29</v>
      </c>
      <c r="C569">
        <v>21</v>
      </c>
      <c r="D569">
        <v>3</v>
      </c>
      <c r="E569">
        <v>5</v>
      </c>
      <c r="F569" t="s">
        <v>233</v>
      </c>
      <c r="G569" s="1">
        <v>143180.22</v>
      </c>
      <c r="H569" s="1">
        <v>220248.76</v>
      </c>
    </row>
    <row r="570" spans="1:8" x14ac:dyDescent="0.25">
      <c r="A570">
        <v>333</v>
      </c>
      <c r="B570">
        <v>29</v>
      </c>
      <c r="C570">
        <v>21</v>
      </c>
      <c r="D570">
        <v>4</v>
      </c>
      <c r="E570">
        <v>1</v>
      </c>
      <c r="F570" t="s">
        <v>234</v>
      </c>
      <c r="G570" s="1">
        <v>119941.44</v>
      </c>
      <c r="H570" s="1">
        <v>222671.25</v>
      </c>
    </row>
    <row r="571" spans="1:8" x14ac:dyDescent="0.25">
      <c r="A571">
        <v>333</v>
      </c>
      <c r="B571">
        <v>29</v>
      </c>
      <c r="C571">
        <v>21</v>
      </c>
      <c r="D571">
        <v>4</v>
      </c>
      <c r="E571">
        <v>4</v>
      </c>
      <c r="F571" t="s">
        <v>235</v>
      </c>
      <c r="G571" s="1">
        <v>0</v>
      </c>
      <c r="H571" s="1">
        <v>104704.39</v>
      </c>
    </row>
    <row r="572" spans="1:8" x14ac:dyDescent="0.25">
      <c r="A572">
        <v>333</v>
      </c>
      <c r="B572">
        <v>29</v>
      </c>
      <c r="C572">
        <v>21</v>
      </c>
      <c r="D572">
        <v>4</v>
      </c>
      <c r="E572">
        <v>5</v>
      </c>
      <c r="F572" t="s">
        <v>233</v>
      </c>
      <c r="G572" s="1">
        <v>76569.899999999994</v>
      </c>
      <c r="H572" s="1">
        <v>92065.47</v>
      </c>
    </row>
    <row r="573" spans="1:8" x14ac:dyDescent="0.25">
      <c r="A573">
        <v>333</v>
      </c>
      <c r="B573">
        <v>29</v>
      </c>
      <c r="C573">
        <v>21</v>
      </c>
      <c r="D573">
        <v>5</v>
      </c>
      <c r="E573">
        <v>1</v>
      </c>
      <c r="F573" t="s">
        <v>234</v>
      </c>
      <c r="G573" s="1">
        <v>457744.45</v>
      </c>
      <c r="H573" s="1">
        <v>1102013.31</v>
      </c>
    </row>
    <row r="574" spans="1:8" x14ac:dyDescent="0.25">
      <c r="A574">
        <v>333</v>
      </c>
      <c r="B574">
        <v>29</v>
      </c>
      <c r="C574">
        <v>21</v>
      </c>
      <c r="D574">
        <v>5</v>
      </c>
      <c r="E574">
        <v>2</v>
      </c>
      <c r="F574" t="s">
        <v>244</v>
      </c>
      <c r="G574" s="1">
        <v>0</v>
      </c>
      <c r="H574" s="1">
        <v>50280</v>
      </c>
    </row>
    <row r="575" spans="1:8" x14ac:dyDescent="0.25">
      <c r="A575">
        <v>333</v>
      </c>
      <c r="B575">
        <v>29</v>
      </c>
      <c r="C575">
        <v>21</v>
      </c>
      <c r="D575">
        <v>5</v>
      </c>
      <c r="E575">
        <v>4</v>
      </c>
      <c r="F575" t="s">
        <v>235</v>
      </c>
      <c r="G575" s="1">
        <v>0</v>
      </c>
      <c r="H575" s="1">
        <v>123444.02</v>
      </c>
    </row>
    <row r="576" spans="1:8" x14ac:dyDescent="0.25">
      <c r="A576">
        <v>333</v>
      </c>
      <c r="B576">
        <v>29</v>
      </c>
      <c r="C576">
        <v>21</v>
      </c>
      <c r="D576">
        <v>5</v>
      </c>
      <c r="E576">
        <v>5</v>
      </c>
      <c r="F576" t="s">
        <v>233</v>
      </c>
      <c r="G576" s="1">
        <v>0</v>
      </c>
      <c r="H576" s="1">
        <v>740285.8</v>
      </c>
    </row>
    <row r="577" spans="1:8" x14ac:dyDescent="0.25">
      <c r="A577">
        <v>333</v>
      </c>
      <c r="B577">
        <v>29</v>
      </c>
      <c r="C577">
        <v>21</v>
      </c>
      <c r="D577">
        <v>7</v>
      </c>
      <c r="E577">
        <v>1</v>
      </c>
      <c r="F577" t="s">
        <v>234</v>
      </c>
      <c r="G577" s="1">
        <v>2172.04</v>
      </c>
      <c r="H577" s="1">
        <v>4539.34</v>
      </c>
    </row>
    <row r="578" spans="1:8" x14ac:dyDescent="0.25">
      <c r="A578">
        <v>333</v>
      </c>
      <c r="B578">
        <v>29</v>
      </c>
      <c r="C578">
        <v>21</v>
      </c>
      <c r="D578">
        <v>7</v>
      </c>
      <c r="E578">
        <v>4</v>
      </c>
      <c r="F578" t="s">
        <v>235</v>
      </c>
      <c r="G578" s="1">
        <v>0</v>
      </c>
      <c r="H578" s="1">
        <v>1920.8</v>
      </c>
    </row>
    <row r="579" spans="1:8" x14ac:dyDescent="0.25">
      <c r="A579">
        <v>333</v>
      </c>
      <c r="B579">
        <v>29</v>
      </c>
      <c r="C579">
        <v>21</v>
      </c>
      <c r="D579">
        <v>7</v>
      </c>
      <c r="E579">
        <v>5</v>
      </c>
      <c r="F579" t="s">
        <v>233</v>
      </c>
      <c r="G579" s="1">
        <v>1411.82</v>
      </c>
      <c r="H579" s="1">
        <v>1411.82</v>
      </c>
    </row>
    <row r="580" spans="1:8" x14ac:dyDescent="0.25">
      <c r="A580">
        <v>333</v>
      </c>
      <c r="B580">
        <v>29</v>
      </c>
      <c r="C580">
        <v>21</v>
      </c>
      <c r="D580">
        <v>8</v>
      </c>
      <c r="E580">
        <v>1</v>
      </c>
      <c r="F580" t="s">
        <v>234</v>
      </c>
      <c r="G580" s="1">
        <v>53028.83</v>
      </c>
      <c r="H580" s="1">
        <v>99240.12</v>
      </c>
    </row>
    <row r="581" spans="1:8" x14ac:dyDescent="0.25">
      <c r="A581">
        <v>333</v>
      </c>
      <c r="B581">
        <v>29</v>
      </c>
      <c r="C581">
        <v>21</v>
      </c>
      <c r="D581">
        <v>8</v>
      </c>
      <c r="E581">
        <v>4</v>
      </c>
      <c r="F581" t="s">
        <v>235</v>
      </c>
      <c r="G581" s="1">
        <v>0</v>
      </c>
      <c r="H581" s="1">
        <v>56172.47</v>
      </c>
    </row>
    <row r="582" spans="1:8" x14ac:dyDescent="0.25">
      <c r="A582">
        <v>333</v>
      </c>
      <c r="B582">
        <v>29</v>
      </c>
      <c r="C582">
        <v>21</v>
      </c>
      <c r="D582">
        <v>8</v>
      </c>
      <c r="E582">
        <v>5</v>
      </c>
      <c r="F582" t="s">
        <v>233</v>
      </c>
      <c r="G582" s="1">
        <v>34468.720000000001</v>
      </c>
      <c r="H582" s="1">
        <v>34468.75</v>
      </c>
    </row>
    <row r="583" spans="1:8" x14ac:dyDescent="0.25">
      <c r="A583">
        <v>333</v>
      </c>
      <c r="B583">
        <v>29</v>
      </c>
      <c r="C583">
        <v>21</v>
      </c>
      <c r="D583">
        <v>9</v>
      </c>
      <c r="E583">
        <v>1</v>
      </c>
      <c r="F583" t="s">
        <v>234</v>
      </c>
      <c r="G583" s="1">
        <v>5301.72</v>
      </c>
      <c r="H583" s="1">
        <v>9071.64</v>
      </c>
    </row>
    <row r="584" spans="1:8" x14ac:dyDescent="0.25">
      <c r="A584">
        <v>333</v>
      </c>
      <c r="B584">
        <v>29</v>
      </c>
      <c r="C584">
        <v>21</v>
      </c>
      <c r="D584">
        <v>9</v>
      </c>
      <c r="E584">
        <v>4</v>
      </c>
      <c r="F584" t="s">
        <v>235</v>
      </c>
      <c r="G584" s="1">
        <v>0</v>
      </c>
      <c r="H584" s="1">
        <v>7877.5</v>
      </c>
    </row>
    <row r="585" spans="1:8" x14ac:dyDescent="0.25">
      <c r="A585">
        <v>333</v>
      </c>
      <c r="B585">
        <v>29</v>
      </c>
      <c r="C585">
        <v>21</v>
      </c>
      <c r="D585">
        <v>9</v>
      </c>
      <c r="E585">
        <v>5</v>
      </c>
      <c r="F585" t="s">
        <v>233</v>
      </c>
      <c r="G585" s="1">
        <v>0</v>
      </c>
      <c r="H585" s="1">
        <v>3451.13</v>
      </c>
    </row>
    <row r="586" spans="1:8" x14ac:dyDescent="0.25">
      <c r="A586">
        <v>333</v>
      </c>
      <c r="B586">
        <v>29</v>
      </c>
      <c r="C586">
        <v>21</v>
      </c>
      <c r="D586">
        <v>10</v>
      </c>
      <c r="E586">
        <v>1</v>
      </c>
      <c r="F586" t="s">
        <v>234</v>
      </c>
      <c r="G586" s="1">
        <v>24336.41</v>
      </c>
      <c r="H586" s="1">
        <v>42092.05</v>
      </c>
    </row>
    <row r="587" spans="1:8" x14ac:dyDescent="0.25">
      <c r="A587">
        <v>333</v>
      </c>
      <c r="B587">
        <v>29</v>
      </c>
      <c r="C587">
        <v>21</v>
      </c>
      <c r="D587">
        <v>10</v>
      </c>
      <c r="E587">
        <v>5</v>
      </c>
      <c r="F587" t="s">
        <v>233</v>
      </c>
      <c r="G587" s="1">
        <v>0</v>
      </c>
      <c r="H587" s="1">
        <v>21792.31</v>
      </c>
    </row>
    <row r="588" spans="1:8" x14ac:dyDescent="0.25">
      <c r="A588">
        <v>333</v>
      </c>
      <c r="B588">
        <v>29</v>
      </c>
      <c r="C588">
        <v>21</v>
      </c>
      <c r="D588">
        <v>11</v>
      </c>
      <c r="E588">
        <v>1</v>
      </c>
      <c r="F588" t="s">
        <v>234</v>
      </c>
      <c r="G588" s="1">
        <v>69857.5</v>
      </c>
      <c r="H588" s="1">
        <v>133224.16</v>
      </c>
    </row>
    <row r="589" spans="1:8" x14ac:dyDescent="0.25">
      <c r="A589">
        <v>333</v>
      </c>
      <c r="B589">
        <v>29</v>
      </c>
      <c r="C589">
        <v>21</v>
      </c>
      <c r="D589">
        <v>11</v>
      </c>
      <c r="E589">
        <v>4</v>
      </c>
      <c r="F589" t="s">
        <v>235</v>
      </c>
      <c r="G589" s="1">
        <v>0</v>
      </c>
      <c r="H589" s="1">
        <v>23200.78</v>
      </c>
    </row>
    <row r="590" spans="1:8" x14ac:dyDescent="0.25">
      <c r="A590">
        <v>333</v>
      </c>
      <c r="B590">
        <v>29</v>
      </c>
      <c r="C590">
        <v>21</v>
      </c>
      <c r="D590">
        <v>11</v>
      </c>
      <c r="E590">
        <v>5</v>
      </c>
      <c r="F590" t="s">
        <v>233</v>
      </c>
      <c r="G590" s="1">
        <v>45407.38</v>
      </c>
      <c r="H590" s="1">
        <v>45407.38</v>
      </c>
    </row>
    <row r="591" spans="1:8" x14ac:dyDescent="0.25">
      <c r="A591">
        <v>333</v>
      </c>
      <c r="B591">
        <v>29</v>
      </c>
      <c r="C591">
        <v>21</v>
      </c>
      <c r="D591">
        <v>12</v>
      </c>
      <c r="E591">
        <v>1</v>
      </c>
      <c r="F591" t="s">
        <v>234</v>
      </c>
      <c r="G591" s="1">
        <v>1757.38</v>
      </c>
      <c r="H591" s="1">
        <v>3542.44</v>
      </c>
    </row>
    <row r="592" spans="1:8" x14ac:dyDescent="0.25">
      <c r="A592">
        <v>333</v>
      </c>
      <c r="B592">
        <v>29</v>
      </c>
      <c r="C592">
        <v>21</v>
      </c>
      <c r="D592">
        <v>12</v>
      </c>
      <c r="E592">
        <v>3</v>
      </c>
      <c r="F592" t="s">
        <v>247</v>
      </c>
      <c r="G592" s="1">
        <v>0</v>
      </c>
      <c r="H592" s="1">
        <v>11237.27</v>
      </c>
    </row>
    <row r="593" spans="1:8" x14ac:dyDescent="0.25">
      <c r="A593">
        <v>333</v>
      </c>
      <c r="B593">
        <v>29</v>
      </c>
      <c r="C593">
        <v>21</v>
      </c>
      <c r="D593">
        <v>12</v>
      </c>
      <c r="E593">
        <v>4</v>
      </c>
      <c r="F593" t="s">
        <v>235</v>
      </c>
      <c r="G593" s="1">
        <v>0</v>
      </c>
      <c r="H593" s="1">
        <v>1396.19</v>
      </c>
    </row>
    <row r="594" spans="1:8" x14ac:dyDescent="0.25">
      <c r="A594">
        <v>333</v>
      </c>
      <c r="B594">
        <v>29</v>
      </c>
      <c r="C594">
        <v>21</v>
      </c>
      <c r="D594">
        <v>12</v>
      </c>
      <c r="E594">
        <v>5</v>
      </c>
      <c r="F594" t="s">
        <v>233</v>
      </c>
      <c r="G594" s="1">
        <v>1142.29</v>
      </c>
      <c r="H594" s="1">
        <v>1142.29</v>
      </c>
    </row>
    <row r="595" spans="1:8" x14ac:dyDescent="0.25">
      <c r="A595">
        <v>333</v>
      </c>
      <c r="B595">
        <v>29</v>
      </c>
      <c r="C595">
        <v>21</v>
      </c>
      <c r="D595">
        <v>13</v>
      </c>
      <c r="E595">
        <v>1</v>
      </c>
      <c r="F595" t="s">
        <v>234</v>
      </c>
      <c r="G595" s="1">
        <v>1828.3</v>
      </c>
      <c r="H595" s="1">
        <v>3777.06</v>
      </c>
    </row>
    <row r="596" spans="1:8" x14ac:dyDescent="0.25">
      <c r="A596">
        <v>333</v>
      </c>
      <c r="B596">
        <v>29</v>
      </c>
      <c r="C596">
        <v>21</v>
      </c>
      <c r="D596">
        <v>13</v>
      </c>
      <c r="E596">
        <v>4</v>
      </c>
      <c r="F596" t="s">
        <v>235</v>
      </c>
      <c r="G596" s="1">
        <v>0</v>
      </c>
      <c r="H596" s="1">
        <v>1443.27</v>
      </c>
    </row>
    <row r="597" spans="1:8" x14ac:dyDescent="0.25">
      <c r="A597">
        <v>333</v>
      </c>
      <c r="B597">
        <v>29</v>
      </c>
      <c r="C597">
        <v>21</v>
      </c>
      <c r="D597">
        <v>13</v>
      </c>
      <c r="E597">
        <v>5</v>
      </c>
      <c r="F597" t="s">
        <v>233</v>
      </c>
      <c r="G597" s="1">
        <v>0</v>
      </c>
      <c r="H597" s="1">
        <v>11718.66</v>
      </c>
    </row>
    <row r="598" spans="1:8" x14ac:dyDescent="0.25">
      <c r="A598">
        <v>333</v>
      </c>
      <c r="B598">
        <v>29</v>
      </c>
      <c r="C598">
        <v>21</v>
      </c>
      <c r="D598">
        <v>14</v>
      </c>
      <c r="E598">
        <v>1</v>
      </c>
      <c r="F598" t="s">
        <v>234</v>
      </c>
      <c r="G598" s="1">
        <v>86524.25</v>
      </c>
      <c r="H598" s="1">
        <v>195285.68</v>
      </c>
    </row>
    <row r="599" spans="1:8" x14ac:dyDescent="0.25">
      <c r="A599">
        <v>333</v>
      </c>
      <c r="B599">
        <v>29</v>
      </c>
      <c r="C599">
        <v>21</v>
      </c>
      <c r="D599">
        <v>14</v>
      </c>
      <c r="E599">
        <v>2</v>
      </c>
      <c r="F599" t="s">
        <v>248</v>
      </c>
      <c r="G599" s="1">
        <v>0</v>
      </c>
      <c r="H599" s="1">
        <v>166555.1</v>
      </c>
    </row>
    <row r="600" spans="1:8" x14ac:dyDescent="0.25">
      <c r="A600">
        <v>333</v>
      </c>
      <c r="B600">
        <v>29</v>
      </c>
      <c r="C600">
        <v>21</v>
      </c>
      <c r="D600">
        <v>14</v>
      </c>
      <c r="E600">
        <v>4</v>
      </c>
      <c r="F600" t="s">
        <v>235</v>
      </c>
      <c r="G600" s="1">
        <v>0</v>
      </c>
      <c r="H600" s="1">
        <v>14158.33</v>
      </c>
    </row>
    <row r="601" spans="1:8" x14ac:dyDescent="0.25">
      <c r="A601">
        <v>333</v>
      </c>
      <c r="B601">
        <v>29</v>
      </c>
      <c r="C601">
        <v>21</v>
      </c>
      <c r="D601">
        <v>14</v>
      </c>
      <c r="E601">
        <v>5</v>
      </c>
      <c r="F601" t="s">
        <v>233</v>
      </c>
      <c r="G601" s="1">
        <v>52564.05</v>
      </c>
      <c r="H601" s="1">
        <v>59136.77</v>
      </c>
    </row>
    <row r="602" spans="1:8" x14ac:dyDescent="0.25">
      <c r="A602">
        <v>333</v>
      </c>
      <c r="B602">
        <v>29</v>
      </c>
      <c r="C602">
        <v>25</v>
      </c>
      <c r="D602">
        <v>1</v>
      </c>
      <c r="E602">
        <v>1</v>
      </c>
      <c r="F602" t="s">
        <v>234</v>
      </c>
      <c r="G602" s="1">
        <v>37800.22</v>
      </c>
      <c r="H602" s="1">
        <v>89300.17</v>
      </c>
    </row>
    <row r="603" spans="1:8" x14ac:dyDescent="0.25">
      <c r="A603">
        <v>333</v>
      </c>
      <c r="B603">
        <v>29</v>
      </c>
      <c r="C603">
        <v>25</v>
      </c>
      <c r="D603">
        <v>1</v>
      </c>
      <c r="E603">
        <v>4</v>
      </c>
      <c r="F603" t="s">
        <v>235</v>
      </c>
      <c r="G603" s="1">
        <v>0</v>
      </c>
      <c r="H603" s="1">
        <v>29833.34</v>
      </c>
    </row>
    <row r="604" spans="1:8" x14ac:dyDescent="0.25">
      <c r="A604">
        <v>333</v>
      </c>
      <c r="B604">
        <v>29</v>
      </c>
      <c r="C604">
        <v>25</v>
      </c>
      <c r="D604">
        <v>1</v>
      </c>
      <c r="E604">
        <v>5</v>
      </c>
      <c r="F604" t="s">
        <v>233</v>
      </c>
      <c r="G604" s="1">
        <v>24570.14</v>
      </c>
      <c r="H604" s="1">
        <v>25921.34</v>
      </c>
    </row>
    <row r="605" spans="1:8" x14ac:dyDescent="0.25">
      <c r="A605">
        <v>333</v>
      </c>
      <c r="B605">
        <v>29</v>
      </c>
      <c r="C605">
        <v>25</v>
      </c>
      <c r="D605">
        <v>2</v>
      </c>
      <c r="E605">
        <v>1</v>
      </c>
      <c r="F605" t="s">
        <v>234</v>
      </c>
      <c r="G605" s="1">
        <v>69949.539999999994</v>
      </c>
      <c r="H605" s="1">
        <v>140300.82</v>
      </c>
    </row>
    <row r="606" spans="1:8" x14ac:dyDescent="0.25">
      <c r="A606">
        <v>333</v>
      </c>
      <c r="B606">
        <v>29</v>
      </c>
      <c r="C606">
        <v>25</v>
      </c>
      <c r="D606">
        <v>2</v>
      </c>
      <c r="E606">
        <v>4</v>
      </c>
      <c r="F606" t="s">
        <v>235</v>
      </c>
      <c r="G606" s="1">
        <v>0</v>
      </c>
      <c r="H606" s="1">
        <v>56535.92</v>
      </c>
    </row>
    <row r="607" spans="1:8" x14ac:dyDescent="0.25">
      <c r="A607">
        <v>333</v>
      </c>
      <c r="B607">
        <v>29</v>
      </c>
      <c r="C607">
        <v>25</v>
      </c>
      <c r="D607">
        <v>2</v>
      </c>
      <c r="E607">
        <v>5</v>
      </c>
      <c r="F607" t="s">
        <v>233</v>
      </c>
      <c r="G607" s="1">
        <v>45467.199999999997</v>
      </c>
      <c r="H607" s="1">
        <v>82642.009999999995</v>
      </c>
    </row>
    <row r="608" spans="1:8" x14ac:dyDescent="0.25">
      <c r="A608">
        <v>333</v>
      </c>
      <c r="B608">
        <v>29</v>
      </c>
      <c r="C608">
        <v>25</v>
      </c>
      <c r="D608">
        <v>3</v>
      </c>
      <c r="E608">
        <v>1</v>
      </c>
      <c r="F608" t="s">
        <v>234</v>
      </c>
      <c r="G608" s="1">
        <v>18510.509999999998</v>
      </c>
      <c r="H608" s="1">
        <v>39302.639999999999</v>
      </c>
    </row>
    <row r="609" spans="1:8" x14ac:dyDescent="0.25">
      <c r="A609">
        <v>333</v>
      </c>
      <c r="B609">
        <v>29</v>
      </c>
      <c r="C609">
        <v>25</v>
      </c>
      <c r="D609">
        <v>3</v>
      </c>
      <c r="E609">
        <v>2</v>
      </c>
      <c r="F609" t="s">
        <v>244</v>
      </c>
      <c r="G609" s="1">
        <v>0</v>
      </c>
      <c r="H609" s="1">
        <v>588945</v>
      </c>
    </row>
    <row r="610" spans="1:8" x14ac:dyDescent="0.25">
      <c r="A610">
        <v>333</v>
      </c>
      <c r="B610">
        <v>29</v>
      </c>
      <c r="C610">
        <v>25</v>
      </c>
      <c r="D610">
        <v>3</v>
      </c>
      <c r="E610">
        <v>4</v>
      </c>
      <c r="F610" t="s">
        <v>235</v>
      </c>
      <c r="G610" s="1">
        <v>0</v>
      </c>
      <c r="H610" s="1">
        <v>14401.03</v>
      </c>
    </row>
    <row r="611" spans="1:8" x14ac:dyDescent="0.25">
      <c r="A611">
        <v>333</v>
      </c>
      <c r="B611">
        <v>29</v>
      </c>
      <c r="C611">
        <v>25</v>
      </c>
      <c r="D611">
        <v>3</v>
      </c>
      <c r="E611">
        <v>5</v>
      </c>
      <c r="F611" t="s">
        <v>233</v>
      </c>
      <c r="G611" s="1">
        <v>12031.83</v>
      </c>
      <c r="H611" s="1">
        <v>12031.83</v>
      </c>
    </row>
    <row r="612" spans="1:8" x14ac:dyDescent="0.25">
      <c r="A612">
        <v>333</v>
      </c>
      <c r="B612">
        <v>29</v>
      </c>
      <c r="C612">
        <v>25</v>
      </c>
      <c r="D612">
        <v>4</v>
      </c>
      <c r="E612">
        <v>1</v>
      </c>
      <c r="F612" t="s">
        <v>234</v>
      </c>
      <c r="G612" s="1">
        <v>46360.84</v>
      </c>
      <c r="H612" s="1">
        <v>105147.4</v>
      </c>
    </row>
    <row r="613" spans="1:8" x14ac:dyDescent="0.25">
      <c r="A613">
        <v>333</v>
      </c>
      <c r="B613">
        <v>29</v>
      </c>
      <c r="C613">
        <v>25</v>
      </c>
      <c r="D613">
        <v>4</v>
      </c>
      <c r="E613">
        <v>4</v>
      </c>
      <c r="F613" t="s">
        <v>235</v>
      </c>
      <c r="G613" s="1">
        <v>0</v>
      </c>
      <c r="H613" s="1">
        <v>34745.14</v>
      </c>
    </row>
    <row r="614" spans="1:8" x14ac:dyDescent="0.25">
      <c r="A614">
        <v>333</v>
      </c>
      <c r="B614">
        <v>29</v>
      </c>
      <c r="C614">
        <v>25</v>
      </c>
      <c r="D614">
        <v>4</v>
      </c>
      <c r="E614">
        <v>5</v>
      </c>
      <c r="F614" t="s">
        <v>233</v>
      </c>
      <c r="G614" s="1">
        <v>30134.54</v>
      </c>
      <c r="H614" s="1">
        <v>30134.54</v>
      </c>
    </row>
    <row r="615" spans="1:8" x14ac:dyDescent="0.25">
      <c r="A615">
        <v>333</v>
      </c>
      <c r="B615">
        <v>29</v>
      </c>
      <c r="C615">
        <v>25</v>
      </c>
      <c r="D615">
        <v>5</v>
      </c>
      <c r="E615">
        <v>1</v>
      </c>
      <c r="F615" t="s">
        <v>234</v>
      </c>
      <c r="G615" s="1">
        <v>12166.08</v>
      </c>
      <c r="H615" s="1">
        <v>25684.11</v>
      </c>
    </row>
    <row r="616" spans="1:8" x14ac:dyDescent="0.25">
      <c r="A616">
        <v>333</v>
      </c>
      <c r="B616">
        <v>29</v>
      </c>
      <c r="C616">
        <v>25</v>
      </c>
      <c r="D616">
        <v>5</v>
      </c>
      <c r="E616">
        <v>4</v>
      </c>
      <c r="F616" t="s">
        <v>235</v>
      </c>
      <c r="G616" s="1">
        <v>0</v>
      </c>
      <c r="H616" s="1">
        <v>9776.59</v>
      </c>
    </row>
    <row r="617" spans="1:8" x14ac:dyDescent="0.25">
      <c r="A617">
        <v>333</v>
      </c>
      <c r="B617">
        <v>29</v>
      </c>
      <c r="C617">
        <v>25</v>
      </c>
      <c r="D617">
        <v>5</v>
      </c>
      <c r="E617">
        <v>5</v>
      </c>
      <c r="F617" t="s">
        <v>233</v>
      </c>
      <c r="G617" s="1">
        <v>7903.64</v>
      </c>
      <c r="H617" s="1">
        <v>7907.99</v>
      </c>
    </row>
    <row r="618" spans="1:8" x14ac:dyDescent="0.25">
      <c r="A618">
        <v>333</v>
      </c>
      <c r="B618">
        <v>29</v>
      </c>
      <c r="C618">
        <v>25</v>
      </c>
      <c r="D618">
        <v>6</v>
      </c>
      <c r="E618">
        <v>1</v>
      </c>
      <c r="F618" t="s">
        <v>234</v>
      </c>
      <c r="G618" s="1">
        <v>1126.46</v>
      </c>
      <c r="H618" s="1">
        <v>2384</v>
      </c>
    </row>
    <row r="619" spans="1:8" x14ac:dyDescent="0.25">
      <c r="A619">
        <v>333</v>
      </c>
      <c r="B619">
        <v>29</v>
      </c>
      <c r="C619">
        <v>25</v>
      </c>
      <c r="D619">
        <v>6</v>
      </c>
      <c r="E619">
        <v>4</v>
      </c>
      <c r="F619" t="s">
        <v>235</v>
      </c>
      <c r="G619" s="1">
        <v>0</v>
      </c>
      <c r="H619" s="1">
        <v>643.57000000000005</v>
      </c>
    </row>
    <row r="620" spans="1:8" x14ac:dyDescent="0.25">
      <c r="A620">
        <v>333</v>
      </c>
      <c r="B620">
        <v>29</v>
      </c>
      <c r="C620">
        <v>25</v>
      </c>
      <c r="D620">
        <v>6</v>
      </c>
      <c r="E620">
        <v>5</v>
      </c>
      <c r="F620" t="s">
        <v>233</v>
      </c>
      <c r="G620" s="1">
        <v>0</v>
      </c>
      <c r="H620" s="1">
        <v>2166.9699999999998</v>
      </c>
    </row>
    <row r="621" spans="1:8" x14ac:dyDescent="0.25">
      <c r="A621">
        <v>333</v>
      </c>
      <c r="B621">
        <v>29</v>
      </c>
      <c r="C621">
        <v>27</v>
      </c>
      <c r="D621">
        <v>1</v>
      </c>
      <c r="E621">
        <v>1</v>
      </c>
      <c r="F621" t="s">
        <v>234</v>
      </c>
      <c r="G621" s="1">
        <v>0</v>
      </c>
      <c r="H621" s="1">
        <v>1464</v>
      </c>
    </row>
    <row r="622" spans="1:8" x14ac:dyDescent="0.25">
      <c r="A622">
        <v>333</v>
      </c>
      <c r="B622">
        <v>29</v>
      </c>
      <c r="C622">
        <v>27</v>
      </c>
      <c r="D622">
        <v>2</v>
      </c>
      <c r="E622">
        <v>1</v>
      </c>
      <c r="F622" t="s">
        <v>234</v>
      </c>
      <c r="G622" s="1">
        <v>24947.26</v>
      </c>
      <c r="H622" s="1">
        <v>51314.68</v>
      </c>
    </row>
    <row r="623" spans="1:8" x14ac:dyDescent="0.25">
      <c r="A623">
        <v>333</v>
      </c>
      <c r="B623">
        <v>29</v>
      </c>
      <c r="C623">
        <v>27</v>
      </c>
      <c r="D623">
        <v>2</v>
      </c>
      <c r="E623">
        <v>4</v>
      </c>
      <c r="F623" t="s">
        <v>235</v>
      </c>
      <c r="G623" s="1">
        <v>0</v>
      </c>
      <c r="H623" s="1">
        <v>14017.34</v>
      </c>
    </row>
    <row r="624" spans="1:8" x14ac:dyDescent="0.25">
      <c r="A624">
        <v>333</v>
      </c>
      <c r="B624">
        <v>29</v>
      </c>
      <c r="C624">
        <v>27</v>
      </c>
      <c r="D624">
        <v>2</v>
      </c>
      <c r="E624">
        <v>5</v>
      </c>
      <c r="F624" t="s">
        <v>233</v>
      </c>
      <c r="G624" s="1">
        <v>10627.65</v>
      </c>
      <c r="H624" s="1">
        <v>30658.17</v>
      </c>
    </row>
    <row r="625" spans="1:8" x14ac:dyDescent="0.25">
      <c r="A625">
        <v>333</v>
      </c>
      <c r="B625">
        <v>29</v>
      </c>
      <c r="C625">
        <v>27</v>
      </c>
      <c r="D625">
        <v>2</v>
      </c>
      <c r="E625">
        <v>6</v>
      </c>
      <c r="F625" t="s">
        <v>246</v>
      </c>
      <c r="G625" s="1">
        <v>0</v>
      </c>
      <c r="H625" s="1">
        <v>2171.13</v>
      </c>
    </row>
    <row r="626" spans="1:8" x14ac:dyDescent="0.25">
      <c r="A626">
        <v>333</v>
      </c>
      <c r="B626">
        <v>29</v>
      </c>
      <c r="C626">
        <v>27</v>
      </c>
      <c r="D626">
        <v>3</v>
      </c>
      <c r="E626">
        <v>1</v>
      </c>
      <c r="F626" t="s">
        <v>234</v>
      </c>
      <c r="G626" s="1">
        <v>42029.4</v>
      </c>
      <c r="H626" s="1">
        <v>102034.07</v>
      </c>
    </row>
    <row r="627" spans="1:8" x14ac:dyDescent="0.25">
      <c r="A627">
        <v>333</v>
      </c>
      <c r="B627">
        <v>29</v>
      </c>
      <c r="C627">
        <v>27</v>
      </c>
      <c r="D627">
        <v>3</v>
      </c>
      <c r="E627">
        <v>5</v>
      </c>
      <c r="F627" t="s">
        <v>233</v>
      </c>
      <c r="G627" s="1">
        <v>30</v>
      </c>
      <c r="H627" s="1">
        <v>30</v>
      </c>
    </row>
    <row r="628" spans="1:8" x14ac:dyDescent="0.25">
      <c r="A628">
        <v>333</v>
      </c>
      <c r="B628">
        <v>29</v>
      </c>
      <c r="C628">
        <v>27</v>
      </c>
      <c r="D628">
        <v>4</v>
      </c>
      <c r="E628">
        <v>1</v>
      </c>
      <c r="F628" t="s">
        <v>234</v>
      </c>
      <c r="G628" s="1">
        <v>18750.580000000002</v>
      </c>
      <c r="H628" s="1">
        <v>42958.720000000001</v>
      </c>
    </row>
    <row r="629" spans="1:8" x14ac:dyDescent="0.25">
      <c r="A629">
        <v>333</v>
      </c>
      <c r="B629">
        <v>29</v>
      </c>
      <c r="C629">
        <v>27</v>
      </c>
      <c r="D629">
        <v>4</v>
      </c>
      <c r="E629">
        <v>4</v>
      </c>
      <c r="F629" t="s">
        <v>235</v>
      </c>
      <c r="G629" s="1">
        <v>0</v>
      </c>
      <c r="H629" s="1">
        <v>13470.86</v>
      </c>
    </row>
    <row r="630" spans="1:8" x14ac:dyDescent="0.25">
      <c r="A630">
        <v>333</v>
      </c>
      <c r="B630">
        <v>29</v>
      </c>
      <c r="C630">
        <v>27</v>
      </c>
      <c r="D630">
        <v>4</v>
      </c>
      <c r="E630">
        <v>5</v>
      </c>
      <c r="F630" t="s">
        <v>233</v>
      </c>
      <c r="G630" s="1">
        <v>2708.42</v>
      </c>
      <c r="H630" s="1">
        <v>21777.32</v>
      </c>
    </row>
    <row r="631" spans="1:8" x14ac:dyDescent="0.25">
      <c r="A631">
        <v>333</v>
      </c>
      <c r="B631">
        <v>29</v>
      </c>
      <c r="C631">
        <v>27</v>
      </c>
      <c r="D631">
        <v>5</v>
      </c>
      <c r="E631">
        <v>1</v>
      </c>
      <c r="F631" t="s">
        <v>234</v>
      </c>
      <c r="G631" s="1">
        <v>0</v>
      </c>
      <c r="H631" s="1">
        <v>2544</v>
      </c>
    </row>
    <row r="632" spans="1:8" x14ac:dyDescent="0.25">
      <c r="A632">
        <v>333</v>
      </c>
      <c r="B632">
        <v>29</v>
      </c>
      <c r="C632">
        <v>27</v>
      </c>
      <c r="D632">
        <v>6</v>
      </c>
      <c r="E632">
        <v>2</v>
      </c>
      <c r="F632" t="s">
        <v>244</v>
      </c>
      <c r="G632" s="1">
        <v>0</v>
      </c>
      <c r="H632" s="1">
        <v>4468</v>
      </c>
    </row>
    <row r="633" spans="1:8" x14ac:dyDescent="0.25">
      <c r="A633">
        <v>333</v>
      </c>
      <c r="B633">
        <v>29</v>
      </c>
      <c r="C633">
        <v>27</v>
      </c>
      <c r="D633">
        <v>7</v>
      </c>
      <c r="E633">
        <v>1</v>
      </c>
      <c r="F633" t="s">
        <v>234</v>
      </c>
      <c r="G633" s="1">
        <v>99206.75</v>
      </c>
      <c r="H633" s="1">
        <v>99206.75</v>
      </c>
    </row>
    <row r="634" spans="1:8" x14ac:dyDescent="0.25">
      <c r="A634">
        <v>333</v>
      </c>
      <c r="B634">
        <v>29</v>
      </c>
      <c r="C634">
        <v>27</v>
      </c>
      <c r="D634">
        <v>7</v>
      </c>
      <c r="E634">
        <v>4</v>
      </c>
      <c r="F634" t="s">
        <v>235</v>
      </c>
      <c r="G634" s="1">
        <v>71821.75</v>
      </c>
      <c r="H634" s="1">
        <v>71821.75</v>
      </c>
    </row>
    <row r="635" spans="1:8" x14ac:dyDescent="0.25">
      <c r="A635">
        <v>333</v>
      </c>
      <c r="B635">
        <v>29</v>
      </c>
      <c r="C635">
        <v>27</v>
      </c>
      <c r="D635">
        <v>7</v>
      </c>
      <c r="E635">
        <v>5</v>
      </c>
      <c r="F635" t="s">
        <v>233</v>
      </c>
      <c r="G635" s="1">
        <v>87.86</v>
      </c>
      <c r="H635" s="1">
        <v>87.86</v>
      </c>
    </row>
    <row r="636" spans="1:8" x14ac:dyDescent="0.25">
      <c r="A636">
        <v>333</v>
      </c>
      <c r="B636">
        <v>29</v>
      </c>
      <c r="C636">
        <v>31</v>
      </c>
      <c r="D636">
        <v>1</v>
      </c>
      <c r="E636">
        <v>1</v>
      </c>
      <c r="F636" t="s">
        <v>234</v>
      </c>
      <c r="G636" s="1">
        <v>34464</v>
      </c>
      <c r="H636" s="1">
        <v>63840</v>
      </c>
    </row>
    <row r="637" spans="1:8" x14ac:dyDescent="0.25">
      <c r="A637">
        <v>333</v>
      </c>
      <c r="B637">
        <v>29</v>
      </c>
      <c r="C637">
        <v>31</v>
      </c>
      <c r="D637">
        <v>2</v>
      </c>
      <c r="E637">
        <v>1</v>
      </c>
      <c r="F637" t="s">
        <v>234</v>
      </c>
      <c r="G637" s="1">
        <v>10552</v>
      </c>
      <c r="H637" s="1">
        <v>21352</v>
      </c>
    </row>
    <row r="638" spans="1:8" x14ac:dyDescent="0.25">
      <c r="A638">
        <v>333</v>
      </c>
      <c r="B638">
        <v>29</v>
      </c>
      <c r="C638">
        <v>31</v>
      </c>
      <c r="D638">
        <v>2</v>
      </c>
      <c r="E638">
        <v>4</v>
      </c>
      <c r="F638" t="s">
        <v>235</v>
      </c>
      <c r="G638" s="1">
        <v>0</v>
      </c>
      <c r="H638" s="1">
        <v>13551.35</v>
      </c>
    </row>
    <row r="639" spans="1:8" x14ac:dyDescent="0.25">
      <c r="A639">
        <v>333</v>
      </c>
      <c r="B639">
        <v>29</v>
      </c>
      <c r="C639">
        <v>31</v>
      </c>
      <c r="D639">
        <v>2</v>
      </c>
      <c r="E639">
        <v>5</v>
      </c>
      <c r="F639" t="s">
        <v>233</v>
      </c>
      <c r="G639" s="1">
        <v>0</v>
      </c>
      <c r="H639" s="1">
        <v>11234.94</v>
      </c>
    </row>
    <row r="640" spans="1:8" x14ac:dyDescent="0.25">
      <c r="A640">
        <v>333</v>
      </c>
      <c r="B640">
        <v>29</v>
      </c>
      <c r="C640">
        <v>31</v>
      </c>
      <c r="D640">
        <v>3</v>
      </c>
      <c r="E640">
        <v>1</v>
      </c>
      <c r="F640" t="s">
        <v>234</v>
      </c>
      <c r="G640" s="1">
        <v>22004.03</v>
      </c>
      <c r="H640" s="1">
        <v>47064.06</v>
      </c>
    </row>
    <row r="641" spans="1:8" x14ac:dyDescent="0.25">
      <c r="A641">
        <v>333</v>
      </c>
      <c r="B641">
        <v>29</v>
      </c>
      <c r="C641">
        <v>31</v>
      </c>
      <c r="D641">
        <v>3</v>
      </c>
      <c r="E641">
        <v>4</v>
      </c>
      <c r="F641" t="s">
        <v>235</v>
      </c>
      <c r="G641" s="1">
        <v>0</v>
      </c>
      <c r="H641" s="1">
        <v>29048.22</v>
      </c>
    </row>
    <row r="642" spans="1:8" x14ac:dyDescent="0.25">
      <c r="A642">
        <v>333</v>
      </c>
      <c r="B642">
        <v>29</v>
      </c>
      <c r="C642">
        <v>31</v>
      </c>
      <c r="D642">
        <v>3</v>
      </c>
      <c r="E642">
        <v>5</v>
      </c>
      <c r="F642" t="s">
        <v>233</v>
      </c>
      <c r="G642" s="1">
        <v>14229.58</v>
      </c>
      <c r="H642" s="1">
        <v>23883.439999999999</v>
      </c>
    </row>
    <row r="643" spans="1:8" x14ac:dyDescent="0.25">
      <c r="A643">
        <v>333</v>
      </c>
      <c r="B643">
        <v>29</v>
      </c>
      <c r="C643">
        <v>31</v>
      </c>
      <c r="D643">
        <v>4</v>
      </c>
      <c r="E643">
        <v>1</v>
      </c>
      <c r="F643" t="s">
        <v>234</v>
      </c>
      <c r="G643" s="1">
        <v>10068.450000000001</v>
      </c>
      <c r="H643" s="1">
        <v>20631.32</v>
      </c>
    </row>
    <row r="644" spans="1:8" x14ac:dyDescent="0.25">
      <c r="A644">
        <v>333</v>
      </c>
      <c r="B644">
        <v>29</v>
      </c>
      <c r="C644">
        <v>31</v>
      </c>
      <c r="D644">
        <v>4</v>
      </c>
      <c r="E644">
        <v>4</v>
      </c>
      <c r="F644" t="s">
        <v>235</v>
      </c>
      <c r="G644" s="1">
        <v>0</v>
      </c>
      <c r="H644" s="1">
        <v>15975.48</v>
      </c>
    </row>
    <row r="645" spans="1:8" x14ac:dyDescent="0.25">
      <c r="A645">
        <v>333</v>
      </c>
      <c r="B645">
        <v>29</v>
      </c>
      <c r="C645">
        <v>31</v>
      </c>
      <c r="D645">
        <v>4</v>
      </c>
      <c r="E645">
        <v>5</v>
      </c>
      <c r="F645" t="s">
        <v>233</v>
      </c>
      <c r="G645" s="1">
        <v>0</v>
      </c>
      <c r="H645" s="1">
        <v>19176</v>
      </c>
    </row>
    <row r="646" spans="1:8" x14ac:dyDescent="0.25">
      <c r="A646">
        <v>333</v>
      </c>
      <c r="B646">
        <v>29</v>
      </c>
      <c r="C646">
        <v>31</v>
      </c>
      <c r="D646">
        <v>5</v>
      </c>
      <c r="E646">
        <v>1</v>
      </c>
      <c r="F646" t="s">
        <v>234</v>
      </c>
      <c r="G646" s="1">
        <v>2806.62</v>
      </c>
      <c r="H646" s="1">
        <v>6884.19</v>
      </c>
    </row>
    <row r="647" spans="1:8" x14ac:dyDescent="0.25">
      <c r="A647">
        <v>333</v>
      </c>
      <c r="B647">
        <v>29</v>
      </c>
      <c r="C647">
        <v>31</v>
      </c>
      <c r="D647">
        <v>5</v>
      </c>
      <c r="E647">
        <v>4</v>
      </c>
      <c r="F647" t="s">
        <v>235</v>
      </c>
      <c r="G647" s="1">
        <v>0</v>
      </c>
      <c r="H647" s="1">
        <v>2938.85</v>
      </c>
    </row>
    <row r="648" spans="1:8" x14ac:dyDescent="0.25">
      <c r="A648">
        <v>333</v>
      </c>
      <c r="B648">
        <v>29</v>
      </c>
      <c r="C648">
        <v>31</v>
      </c>
      <c r="D648">
        <v>5</v>
      </c>
      <c r="E648">
        <v>5</v>
      </c>
      <c r="F648" t="s">
        <v>233</v>
      </c>
      <c r="G648" s="1">
        <v>0</v>
      </c>
      <c r="H648" s="1">
        <v>5036.33</v>
      </c>
    </row>
    <row r="649" spans="1:8" x14ac:dyDescent="0.25">
      <c r="A649">
        <v>333</v>
      </c>
      <c r="B649">
        <v>29</v>
      </c>
      <c r="C649">
        <v>31</v>
      </c>
      <c r="D649">
        <v>6</v>
      </c>
      <c r="E649">
        <v>1</v>
      </c>
      <c r="F649" t="s">
        <v>234</v>
      </c>
      <c r="G649" s="1">
        <v>0</v>
      </c>
      <c r="H649" s="1">
        <v>10841.79</v>
      </c>
    </row>
    <row r="650" spans="1:8" x14ac:dyDescent="0.25">
      <c r="A650">
        <v>333</v>
      </c>
      <c r="B650">
        <v>29</v>
      </c>
      <c r="C650">
        <v>31</v>
      </c>
      <c r="D650">
        <v>6</v>
      </c>
      <c r="E650">
        <v>4</v>
      </c>
      <c r="F650" t="s">
        <v>235</v>
      </c>
      <c r="G650" s="1">
        <v>0</v>
      </c>
      <c r="H650" s="1">
        <v>123884.88</v>
      </c>
    </row>
    <row r="651" spans="1:8" x14ac:dyDescent="0.25">
      <c r="A651">
        <v>333</v>
      </c>
      <c r="B651">
        <v>29</v>
      </c>
      <c r="C651">
        <v>34</v>
      </c>
      <c r="D651">
        <v>2</v>
      </c>
      <c r="E651">
        <v>1</v>
      </c>
      <c r="F651" t="s">
        <v>234</v>
      </c>
      <c r="G651" s="1">
        <v>70453.73</v>
      </c>
      <c r="H651" s="1">
        <v>128329.49</v>
      </c>
    </row>
    <row r="652" spans="1:8" x14ac:dyDescent="0.25">
      <c r="A652">
        <v>333</v>
      </c>
      <c r="B652">
        <v>29</v>
      </c>
      <c r="C652">
        <v>34</v>
      </c>
      <c r="D652">
        <v>2</v>
      </c>
      <c r="E652">
        <v>2</v>
      </c>
      <c r="F652" t="s">
        <v>244</v>
      </c>
      <c r="G652" s="1">
        <v>0</v>
      </c>
      <c r="H652" s="1">
        <v>35971.93</v>
      </c>
    </row>
    <row r="653" spans="1:8" x14ac:dyDescent="0.25">
      <c r="A653">
        <v>333</v>
      </c>
      <c r="B653">
        <v>29</v>
      </c>
      <c r="C653">
        <v>34</v>
      </c>
      <c r="D653">
        <v>2</v>
      </c>
      <c r="E653">
        <v>4</v>
      </c>
      <c r="F653" t="s">
        <v>235</v>
      </c>
      <c r="G653" s="1">
        <v>0</v>
      </c>
      <c r="H653" s="1">
        <v>54043.69</v>
      </c>
    </row>
    <row r="654" spans="1:8" x14ac:dyDescent="0.25">
      <c r="A654">
        <v>333</v>
      </c>
      <c r="B654">
        <v>29</v>
      </c>
      <c r="C654">
        <v>34</v>
      </c>
      <c r="D654">
        <v>2</v>
      </c>
      <c r="E654">
        <v>5</v>
      </c>
      <c r="F654" t="s">
        <v>233</v>
      </c>
      <c r="G654" s="1">
        <v>35488.86</v>
      </c>
      <c r="H654" s="1">
        <v>46466.06</v>
      </c>
    </row>
    <row r="655" spans="1:8" x14ac:dyDescent="0.25">
      <c r="A655">
        <v>333</v>
      </c>
      <c r="B655">
        <v>29</v>
      </c>
      <c r="C655">
        <v>34</v>
      </c>
      <c r="D655">
        <v>3</v>
      </c>
      <c r="E655">
        <v>1</v>
      </c>
      <c r="F655" t="s">
        <v>234</v>
      </c>
      <c r="G655" s="1">
        <v>587675.77</v>
      </c>
      <c r="H655" s="1">
        <v>935906.93</v>
      </c>
    </row>
    <row r="656" spans="1:8" x14ac:dyDescent="0.25">
      <c r="A656">
        <v>333</v>
      </c>
      <c r="B656">
        <v>29</v>
      </c>
      <c r="C656">
        <v>34</v>
      </c>
      <c r="D656">
        <v>3</v>
      </c>
      <c r="E656">
        <v>2</v>
      </c>
      <c r="F656" t="s">
        <v>244</v>
      </c>
      <c r="G656" s="1">
        <v>12619.8</v>
      </c>
      <c r="H656" s="1">
        <v>13265.8</v>
      </c>
    </row>
    <row r="657" spans="1:8" x14ac:dyDescent="0.25">
      <c r="A657">
        <v>333</v>
      </c>
      <c r="B657">
        <v>29</v>
      </c>
      <c r="C657">
        <v>34</v>
      </c>
      <c r="D657">
        <v>3</v>
      </c>
      <c r="E657">
        <v>5</v>
      </c>
      <c r="F657" t="s">
        <v>233</v>
      </c>
      <c r="G657" s="1">
        <v>23965.72</v>
      </c>
      <c r="H657" s="1">
        <v>23965.72</v>
      </c>
    </row>
    <row r="658" spans="1:8" x14ac:dyDescent="0.25">
      <c r="A658">
        <v>333</v>
      </c>
      <c r="B658">
        <v>29</v>
      </c>
      <c r="C658">
        <v>34</v>
      </c>
      <c r="D658">
        <v>4</v>
      </c>
      <c r="E658">
        <v>1</v>
      </c>
      <c r="F658" t="s">
        <v>234</v>
      </c>
      <c r="G658" s="1">
        <v>89045.33</v>
      </c>
      <c r="H658" s="1">
        <v>176958.82</v>
      </c>
    </row>
    <row r="659" spans="1:8" x14ac:dyDescent="0.25">
      <c r="A659">
        <v>333</v>
      </c>
      <c r="B659">
        <v>29</v>
      </c>
      <c r="C659">
        <v>34</v>
      </c>
      <c r="D659">
        <v>4</v>
      </c>
      <c r="E659">
        <v>4</v>
      </c>
      <c r="F659" t="s">
        <v>235</v>
      </c>
      <c r="G659" s="1">
        <v>0</v>
      </c>
      <c r="H659" s="1">
        <v>56420.2</v>
      </c>
    </row>
    <row r="660" spans="1:8" x14ac:dyDescent="0.25">
      <c r="A660">
        <v>333</v>
      </c>
      <c r="B660">
        <v>29</v>
      </c>
      <c r="C660">
        <v>34</v>
      </c>
      <c r="D660">
        <v>4</v>
      </c>
      <c r="E660">
        <v>5</v>
      </c>
      <c r="F660" t="s">
        <v>233</v>
      </c>
      <c r="G660" s="1">
        <v>18599.47</v>
      </c>
      <c r="H660" s="1">
        <v>18599.48</v>
      </c>
    </row>
    <row r="661" spans="1:8" x14ac:dyDescent="0.25">
      <c r="A661">
        <v>333</v>
      </c>
      <c r="B661">
        <v>29</v>
      </c>
      <c r="C661">
        <v>34</v>
      </c>
      <c r="D661">
        <v>4</v>
      </c>
      <c r="E661">
        <v>6</v>
      </c>
      <c r="F661" t="s">
        <v>246</v>
      </c>
      <c r="G661" s="1">
        <v>0</v>
      </c>
      <c r="H661" s="1">
        <v>2557.04</v>
      </c>
    </row>
    <row r="662" spans="1:8" x14ac:dyDescent="0.25">
      <c r="A662">
        <v>333</v>
      </c>
      <c r="B662">
        <v>29</v>
      </c>
      <c r="C662">
        <v>34</v>
      </c>
      <c r="D662">
        <v>5</v>
      </c>
      <c r="E662">
        <v>1</v>
      </c>
      <c r="F662" t="s">
        <v>234</v>
      </c>
      <c r="G662" s="1">
        <v>1510557.53</v>
      </c>
      <c r="H662" s="1">
        <v>3298340.39</v>
      </c>
    </row>
    <row r="663" spans="1:8" x14ac:dyDescent="0.25">
      <c r="A663">
        <v>333</v>
      </c>
      <c r="B663">
        <v>29</v>
      </c>
      <c r="C663">
        <v>34</v>
      </c>
      <c r="D663">
        <v>5</v>
      </c>
      <c r="E663">
        <v>4</v>
      </c>
      <c r="F663" t="s">
        <v>235</v>
      </c>
      <c r="G663" s="1">
        <v>99025.600000000006</v>
      </c>
      <c r="H663" s="1">
        <v>419535.66</v>
      </c>
    </row>
    <row r="664" spans="1:8" x14ac:dyDescent="0.25">
      <c r="A664">
        <v>333</v>
      </c>
      <c r="B664">
        <v>29</v>
      </c>
      <c r="C664">
        <v>34</v>
      </c>
      <c r="D664">
        <v>5</v>
      </c>
      <c r="E664">
        <v>5</v>
      </c>
      <c r="F664" t="s">
        <v>233</v>
      </c>
      <c r="G664" s="1">
        <v>958464.72</v>
      </c>
      <c r="H664" s="1">
        <v>958464.72</v>
      </c>
    </row>
    <row r="665" spans="1:8" x14ac:dyDescent="0.25">
      <c r="A665">
        <v>333</v>
      </c>
      <c r="B665">
        <v>29</v>
      </c>
      <c r="C665">
        <v>34</v>
      </c>
      <c r="D665">
        <v>6</v>
      </c>
      <c r="E665">
        <v>1</v>
      </c>
      <c r="F665" t="s">
        <v>234</v>
      </c>
      <c r="G665" s="1">
        <v>3620</v>
      </c>
      <c r="H665" s="1">
        <v>20341</v>
      </c>
    </row>
    <row r="666" spans="1:8" x14ac:dyDescent="0.25">
      <c r="A666">
        <v>333</v>
      </c>
      <c r="B666">
        <v>29</v>
      </c>
      <c r="C666">
        <v>34</v>
      </c>
      <c r="D666">
        <v>6</v>
      </c>
      <c r="E666">
        <v>4</v>
      </c>
      <c r="F666" t="s">
        <v>235</v>
      </c>
      <c r="G666" s="1">
        <v>0</v>
      </c>
      <c r="H666" s="1">
        <v>3724.22</v>
      </c>
    </row>
    <row r="667" spans="1:8" x14ac:dyDescent="0.25">
      <c r="A667">
        <v>333</v>
      </c>
      <c r="B667">
        <v>29</v>
      </c>
      <c r="C667">
        <v>34</v>
      </c>
      <c r="D667">
        <v>7</v>
      </c>
      <c r="E667">
        <v>1</v>
      </c>
      <c r="F667" t="s">
        <v>234</v>
      </c>
      <c r="G667" s="1">
        <v>11573.75</v>
      </c>
      <c r="H667" s="1">
        <v>25432.2</v>
      </c>
    </row>
    <row r="668" spans="1:8" x14ac:dyDescent="0.25">
      <c r="A668">
        <v>333</v>
      </c>
      <c r="B668">
        <v>29</v>
      </c>
      <c r="C668">
        <v>34</v>
      </c>
      <c r="D668">
        <v>7</v>
      </c>
      <c r="E668">
        <v>4</v>
      </c>
      <c r="F668" t="s">
        <v>235</v>
      </c>
      <c r="G668" s="1">
        <v>0</v>
      </c>
      <c r="H668" s="1">
        <v>6199.64</v>
      </c>
    </row>
    <row r="669" spans="1:8" x14ac:dyDescent="0.25">
      <c r="A669">
        <v>333</v>
      </c>
      <c r="B669">
        <v>29</v>
      </c>
      <c r="C669">
        <v>34</v>
      </c>
      <c r="D669">
        <v>7</v>
      </c>
      <c r="E669">
        <v>5</v>
      </c>
      <c r="F669" t="s">
        <v>233</v>
      </c>
      <c r="G669" s="1">
        <v>3747.91</v>
      </c>
      <c r="H669" s="1">
        <v>9007.7000000000007</v>
      </c>
    </row>
    <row r="670" spans="1:8" x14ac:dyDescent="0.25">
      <c r="A670">
        <v>333</v>
      </c>
      <c r="B670">
        <v>29</v>
      </c>
      <c r="C670">
        <v>34</v>
      </c>
      <c r="D670">
        <v>7</v>
      </c>
      <c r="E670">
        <v>6</v>
      </c>
      <c r="F670" t="s">
        <v>246</v>
      </c>
      <c r="G670" s="1">
        <v>0</v>
      </c>
      <c r="H670" s="1">
        <v>1142.52</v>
      </c>
    </row>
    <row r="671" spans="1:8" x14ac:dyDescent="0.25">
      <c r="A671">
        <v>333</v>
      </c>
      <c r="B671">
        <v>29</v>
      </c>
      <c r="C671">
        <v>34</v>
      </c>
      <c r="D671">
        <v>8</v>
      </c>
      <c r="E671">
        <v>1</v>
      </c>
      <c r="F671" t="s">
        <v>234</v>
      </c>
      <c r="G671" s="1">
        <v>138042.35999999999</v>
      </c>
      <c r="H671" s="1">
        <v>355879.73</v>
      </c>
    </row>
    <row r="672" spans="1:8" x14ac:dyDescent="0.25">
      <c r="A672">
        <v>333</v>
      </c>
      <c r="B672">
        <v>29</v>
      </c>
      <c r="C672">
        <v>34</v>
      </c>
      <c r="D672">
        <v>8</v>
      </c>
      <c r="E672">
        <v>4</v>
      </c>
      <c r="F672" t="s">
        <v>235</v>
      </c>
      <c r="G672" s="1">
        <v>0</v>
      </c>
      <c r="H672" s="1">
        <v>97649.31</v>
      </c>
    </row>
    <row r="673" spans="1:8" x14ac:dyDescent="0.25">
      <c r="A673">
        <v>333</v>
      </c>
      <c r="B673">
        <v>29</v>
      </c>
      <c r="C673">
        <v>34</v>
      </c>
      <c r="D673">
        <v>8</v>
      </c>
      <c r="E673">
        <v>5</v>
      </c>
      <c r="F673" t="s">
        <v>233</v>
      </c>
      <c r="G673" s="1">
        <v>44863.77</v>
      </c>
      <c r="H673" s="1">
        <v>44863.77</v>
      </c>
    </row>
    <row r="674" spans="1:8" x14ac:dyDescent="0.25">
      <c r="A674">
        <v>333</v>
      </c>
      <c r="B674">
        <v>29</v>
      </c>
      <c r="C674">
        <v>34</v>
      </c>
      <c r="D674">
        <v>9</v>
      </c>
      <c r="E674">
        <v>1</v>
      </c>
      <c r="F674" t="s">
        <v>234</v>
      </c>
      <c r="G674" s="1">
        <v>0</v>
      </c>
      <c r="H674" s="1">
        <v>445.01</v>
      </c>
    </row>
    <row r="675" spans="1:8" x14ac:dyDescent="0.25">
      <c r="A675">
        <v>333</v>
      </c>
      <c r="B675">
        <v>29</v>
      </c>
      <c r="C675">
        <v>34</v>
      </c>
      <c r="D675">
        <v>9</v>
      </c>
      <c r="E675">
        <v>6</v>
      </c>
      <c r="F675" t="s">
        <v>246</v>
      </c>
      <c r="G675" s="1">
        <v>0</v>
      </c>
      <c r="H675" s="1">
        <v>26.05</v>
      </c>
    </row>
    <row r="676" spans="1:8" x14ac:dyDescent="0.25">
      <c r="A676">
        <v>333</v>
      </c>
      <c r="B676">
        <v>29</v>
      </c>
      <c r="C676">
        <v>34</v>
      </c>
      <c r="D676">
        <v>10</v>
      </c>
      <c r="E676">
        <v>1</v>
      </c>
      <c r="F676" t="s">
        <v>234</v>
      </c>
      <c r="G676" s="1">
        <v>384</v>
      </c>
      <c r="H676" s="1">
        <v>384</v>
      </c>
    </row>
    <row r="677" spans="1:8" x14ac:dyDescent="0.25">
      <c r="A677">
        <v>333</v>
      </c>
      <c r="B677">
        <v>29</v>
      </c>
      <c r="C677">
        <v>34</v>
      </c>
      <c r="D677">
        <v>10</v>
      </c>
      <c r="E677">
        <v>4</v>
      </c>
      <c r="F677" t="s">
        <v>235</v>
      </c>
      <c r="G677" s="1">
        <v>0</v>
      </c>
      <c r="H677" s="1">
        <v>2542.5100000000002</v>
      </c>
    </row>
    <row r="678" spans="1:8" x14ac:dyDescent="0.25">
      <c r="A678">
        <v>333</v>
      </c>
      <c r="B678">
        <v>29</v>
      </c>
      <c r="C678">
        <v>34</v>
      </c>
      <c r="D678">
        <v>10</v>
      </c>
      <c r="E678">
        <v>6</v>
      </c>
      <c r="F678" t="s">
        <v>246</v>
      </c>
      <c r="G678" s="1">
        <v>0</v>
      </c>
      <c r="H678" s="1">
        <v>236.25</v>
      </c>
    </row>
    <row r="679" spans="1:8" x14ac:dyDescent="0.25">
      <c r="A679">
        <v>333</v>
      </c>
      <c r="B679">
        <v>29</v>
      </c>
      <c r="C679">
        <v>34</v>
      </c>
      <c r="D679">
        <v>11</v>
      </c>
      <c r="E679">
        <v>1</v>
      </c>
      <c r="F679" t="s">
        <v>234</v>
      </c>
      <c r="G679" s="1">
        <v>27711.58</v>
      </c>
      <c r="H679" s="1">
        <v>142157.46</v>
      </c>
    </row>
    <row r="680" spans="1:8" x14ac:dyDescent="0.25">
      <c r="A680">
        <v>333</v>
      </c>
      <c r="B680">
        <v>29</v>
      </c>
      <c r="C680">
        <v>34</v>
      </c>
      <c r="D680">
        <v>11</v>
      </c>
      <c r="E680">
        <v>2</v>
      </c>
      <c r="F680" t="s">
        <v>244</v>
      </c>
      <c r="G680" s="1">
        <v>0</v>
      </c>
      <c r="H680" s="1">
        <v>1000</v>
      </c>
    </row>
    <row r="681" spans="1:8" x14ac:dyDescent="0.25">
      <c r="A681">
        <v>333</v>
      </c>
      <c r="B681">
        <v>29</v>
      </c>
      <c r="C681">
        <v>34</v>
      </c>
      <c r="D681">
        <v>11</v>
      </c>
      <c r="E681">
        <v>4</v>
      </c>
      <c r="F681" t="s">
        <v>235</v>
      </c>
      <c r="G681" s="1">
        <v>0</v>
      </c>
      <c r="H681" s="1">
        <v>32285.22</v>
      </c>
    </row>
    <row r="682" spans="1:8" x14ac:dyDescent="0.25">
      <c r="A682">
        <v>333</v>
      </c>
      <c r="B682">
        <v>29</v>
      </c>
      <c r="C682">
        <v>34</v>
      </c>
      <c r="D682">
        <v>11</v>
      </c>
      <c r="E682">
        <v>5</v>
      </c>
      <c r="F682" t="s">
        <v>233</v>
      </c>
      <c r="G682" s="1">
        <v>12917.28</v>
      </c>
      <c r="H682" s="1">
        <v>12917.28</v>
      </c>
    </row>
    <row r="683" spans="1:8" x14ac:dyDescent="0.25">
      <c r="A683">
        <v>333</v>
      </c>
      <c r="B683">
        <v>29</v>
      </c>
      <c r="C683">
        <v>34</v>
      </c>
      <c r="D683">
        <v>12</v>
      </c>
      <c r="E683">
        <v>1</v>
      </c>
      <c r="F683" t="s">
        <v>234</v>
      </c>
      <c r="G683" s="1">
        <v>404.36</v>
      </c>
      <c r="H683" s="1">
        <v>404.36</v>
      </c>
    </row>
    <row r="684" spans="1:8" x14ac:dyDescent="0.25">
      <c r="A684">
        <v>333</v>
      </c>
      <c r="B684">
        <v>29</v>
      </c>
      <c r="C684">
        <v>34</v>
      </c>
      <c r="D684">
        <v>12</v>
      </c>
      <c r="E684">
        <v>4</v>
      </c>
      <c r="F684" t="s">
        <v>235</v>
      </c>
      <c r="G684" s="1">
        <v>0</v>
      </c>
      <c r="H684" s="1">
        <v>49943.56</v>
      </c>
    </row>
    <row r="685" spans="1:8" x14ac:dyDescent="0.25">
      <c r="A685">
        <v>333</v>
      </c>
      <c r="B685">
        <v>29</v>
      </c>
      <c r="C685">
        <v>34</v>
      </c>
      <c r="D685">
        <v>12</v>
      </c>
      <c r="E685">
        <v>5</v>
      </c>
      <c r="F685" t="s">
        <v>233</v>
      </c>
      <c r="G685" s="1">
        <v>0</v>
      </c>
      <c r="H685" s="1">
        <v>4931.6400000000003</v>
      </c>
    </row>
    <row r="686" spans="1:8" x14ac:dyDescent="0.25">
      <c r="A686">
        <v>333</v>
      </c>
      <c r="B686">
        <v>29</v>
      </c>
      <c r="C686">
        <v>34</v>
      </c>
      <c r="D686">
        <v>12</v>
      </c>
      <c r="E686">
        <v>6</v>
      </c>
      <c r="F686" t="s">
        <v>246</v>
      </c>
      <c r="G686" s="1">
        <v>0</v>
      </c>
      <c r="H686" s="1">
        <v>404.36</v>
      </c>
    </row>
    <row r="687" spans="1:8" x14ac:dyDescent="0.25">
      <c r="A687">
        <v>333</v>
      </c>
      <c r="B687">
        <v>29</v>
      </c>
      <c r="C687">
        <v>34</v>
      </c>
      <c r="D687">
        <v>13</v>
      </c>
      <c r="E687">
        <v>1</v>
      </c>
      <c r="F687" t="s">
        <v>234</v>
      </c>
      <c r="G687" s="1">
        <v>45476.08</v>
      </c>
      <c r="H687" s="1">
        <v>54008.37</v>
      </c>
    </row>
    <row r="688" spans="1:8" x14ac:dyDescent="0.25">
      <c r="A688">
        <v>333</v>
      </c>
      <c r="B688">
        <v>29</v>
      </c>
      <c r="C688">
        <v>34</v>
      </c>
      <c r="D688">
        <v>13</v>
      </c>
      <c r="E688">
        <v>4</v>
      </c>
      <c r="F688" t="s">
        <v>235</v>
      </c>
      <c r="G688" s="1">
        <v>0</v>
      </c>
      <c r="H688" s="1">
        <v>109382.99</v>
      </c>
    </row>
    <row r="689" spans="1:8" x14ac:dyDescent="0.25">
      <c r="A689">
        <v>333</v>
      </c>
      <c r="B689">
        <v>29</v>
      </c>
      <c r="C689">
        <v>34</v>
      </c>
      <c r="D689">
        <v>13</v>
      </c>
      <c r="E689">
        <v>5</v>
      </c>
      <c r="F689" t="s">
        <v>233</v>
      </c>
      <c r="G689" s="1">
        <v>20653.64</v>
      </c>
      <c r="H689" s="1">
        <v>63974.11</v>
      </c>
    </row>
    <row r="690" spans="1:8" x14ac:dyDescent="0.25">
      <c r="A690">
        <v>333</v>
      </c>
      <c r="B690">
        <v>29</v>
      </c>
      <c r="C690">
        <v>34</v>
      </c>
      <c r="D690">
        <v>13</v>
      </c>
      <c r="E690">
        <v>6</v>
      </c>
      <c r="F690" t="s">
        <v>246</v>
      </c>
      <c r="G690" s="1">
        <v>0</v>
      </c>
      <c r="H690" s="1">
        <v>34776.01</v>
      </c>
    </row>
    <row r="691" spans="1:8" x14ac:dyDescent="0.25">
      <c r="A691">
        <v>333</v>
      </c>
      <c r="B691">
        <v>29</v>
      </c>
      <c r="C691">
        <v>34</v>
      </c>
      <c r="D691">
        <v>14</v>
      </c>
      <c r="E691">
        <v>1</v>
      </c>
      <c r="F691" t="s">
        <v>234</v>
      </c>
      <c r="G691" s="1">
        <v>739962.48</v>
      </c>
      <c r="H691" s="1">
        <v>943166.07</v>
      </c>
    </row>
    <row r="692" spans="1:8" x14ac:dyDescent="0.25">
      <c r="A692">
        <v>333</v>
      </c>
      <c r="B692">
        <v>29</v>
      </c>
      <c r="C692">
        <v>34</v>
      </c>
      <c r="D692">
        <v>14</v>
      </c>
      <c r="E692">
        <v>2</v>
      </c>
      <c r="F692" t="s">
        <v>244</v>
      </c>
      <c r="G692" s="1">
        <v>136</v>
      </c>
      <c r="H692" s="1">
        <v>136</v>
      </c>
    </row>
    <row r="693" spans="1:8" x14ac:dyDescent="0.25">
      <c r="A693">
        <v>333</v>
      </c>
      <c r="B693">
        <v>29</v>
      </c>
      <c r="C693">
        <v>34</v>
      </c>
      <c r="D693">
        <v>14</v>
      </c>
      <c r="E693">
        <v>4</v>
      </c>
      <c r="F693" t="s">
        <v>235</v>
      </c>
      <c r="G693" s="1">
        <v>0</v>
      </c>
      <c r="H693" s="1">
        <v>58745.25</v>
      </c>
    </row>
    <row r="694" spans="1:8" x14ac:dyDescent="0.25">
      <c r="A694">
        <v>333</v>
      </c>
      <c r="B694">
        <v>29</v>
      </c>
      <c r="C694">
        <v>34</v>
      </c>
      <c r="D694">
        <v>14</v>
      </c>
      <c r="E694">
        <v>5</v>
      </c>
      <c r="F694" t="s">
        <v>233</v>
      </c>
      <c r="G694" s="1">
        <v>184241.01</v>
      </c>
      <c r="H694" s="1">
        <v>220711.44</v>
      </c>
    </row>
    <row r="695" spans="1:8" x14ac:dyDescent="0.25">
      <c r="A695">
        <v>333</v>
      </c>
      <c r="B695">
        <v>29</v>
      </c>
      <c r="C695">
        <v>34</v>
      </c>
      <c r="D695">
        <v>15</v>
      </c>
      <c r="E695">
        <v>1</v>
      </c>
      <c r="F695" t="s">
        <v>234</v>
      </c>
      <c r="G695" s="1">
        <v>3548.46</v>
      </c>
      <c r="H695" s="1">
        <v>44958.2</v>
      </c>
    </row>
    <row r="696" spans="1:8" x14ac:dyDescent="0.25">
      <c r="A696">
        <v>333</v>
      </c>
      <c r="B696">
        <v>29</v>
      </c>
      <c r="C696">
        <v>34</v>
      </c>
      <c r="D696">
        <v>16</v>
      </c>
      <c r="E696">
        <v>1</v>
      </c>
      <c r="F696" t="s">
        <v>234</v>
      </c>
      <c r="G696" s="1">
        <v>3248</v>
      </c>
      <c r="H696" s="1">
        <v>50125.9</v>
      </c>
    </row>
    <row r="697" spans="1:8" x14ac:dyDescent="0.25">
      <c r="A697">
        <v>333</v>
      </c>
      <c r="B697">
        <v>29</v>
      </c>
      <c r="C697">
        <v>34</v>
      </c>
      <c r="D697">
        <v>16</v>
      </c>
      <c r="E697">
        <v>4</v>
      </c>
      <c r="F697" t="s">
        <v>235</v>
      </c>
      <c r="G697" s="1">
        <v>0</v>
      </c>
      <c r="H697" s="1">
        <v>9546.16</v>
      </c>
    </row>
    <row r="698" spans="1:8" x14ac:dyDescent="0.25">
      <c r="A698">
        <v>333</v>
      </c>
      <c r="B698">
        <v>29</v>
      </c>
      <c r="C698">
        <v>34</v>
      </c>
      <c r="D698">
        <v>16</v>
      </c>
      <c r="E698">
        <v>5</v>
      </c>
      <c r="F698" t="s">
        <v>233</v>
      </c>
      <c r="G698" s="1">
        <v>5594.98</v>
      </c>
      <c r="H698" s="1">
        <v>26441.73</v>
      </c>
    </row>
    <row r="699" spans="1:8" x14ac:dyDescent="0.25">
      <c r="A699">
        <v>333</v>
      </c>
      <c r="B699">
        <v>29</v>
      </c>
      <c r="C699">
        <v>34</v>
      </c>
      <c r="D699">
        <v>16</v>
      </c>
      <c r="E699">
        <v>6</v>
      </c>
      <c r="F699" t="s">
        <v>246</v>
      </c>
      <c r="G699" s="1">
        <v>0</v>
      </c>
      <c r="H699" s="1">
        <v>8842.98</v>
      </c>
    </row>
    <row r="700" spans="1:8" x14ac:dyDescent="0.25">
      <c r="A700">
        <v>333</v>
      </c>
      <c r="B700">
        <v>29</v>
      </c>
      <c r="C700">
        <v>34</v>
      </c>
      <c r="D700">
        <v>17</v>
      </c>
      <c r="E700">
        <v>1</v>
      </c>
      <c r="F700" t="s">
        <v>234</v>
      </c>
      <c r="G700" s="1">
        <v>116363.07</v>
      </c>
      <c r="H700" s="1">
        <v>321119.56</v>
      </c>
    </row>
    <row r="701" spans="1:8" x14ac:dyDescent="0.25">
      <c r="A701">
        <v>333</v>
      </c>
      <c r="B701">
        <v>29</v>
      </c>
      <c r="C701">
        <v>34</v>
      </c>
      <c r="D701">
        <v>17</v>
      </c>
      <c r="E701">
        <v>4</v>
      </c>
      <c r="F701" t="s">
        <v>235</v>
      </c>
      <c r="G701" s="1">
        <v>0</v>
      </c>
      <c r="H701" s="1">
        <v>95694.23</v>
      </c>
    </row>
    <row r="702" spans="1:8" x14ac:dyDescent="0.25">
      <c r="A702">
        <v>333</v>
      </c>
      <c r="B702">
        <v>29</v>
      </c>
      <c r="C702">
        <v>34</v>
      </c>
      <c r="D702">
        <v>17</v>
      </c>
      <c r="E702">
        <v>5</v>
      </c>
      <c r="F702" t="s">
        <v>233</v>
      </c>
      <c r="G702" s="1">
        <v>18060</v>
      </c>
      <c r="H702" s="1">
        <v>19366.52</v>
      </c>
    </row>
    <row r="703" spans="1:8" x14ac:dyDescent="0.25">
      <c r="A703">
        <v>333</v>
      </c>
      <c r="B703">
        <v>29</v>
      </c>
      <c r="C703">
        <v>34</v>
      </c>
      <c r="D703">
        <v>17</v>
      </c>
      <c r="E703">
        <v>6</v>
      </c>
      <c r="F703" t="s">
        <v>246</v>
      </c>
      <c r="G703" s="1">
        <v>0</v>
      </c>
      <c r="H703" s="1">
        <v>9634.32</v>
      </c>
    </row>
    <row r="704" spans="1:8" x14ac:dyDescent="0.25">
      <c r="A704">
        <v>333</v>
      </c>
      <c r="B704">
        <v>29</v>
      </c>
      <c r="C704">
        <v>34</v>
      </c>
      <c r="D704">
        <v>18</v>
      </c>
      <c r="E704">
        <v>1</v>
      </c>
      <c r="F704" t="s">
        <v>234</v>
      </c>
      <c r="G704" s="1">
        <v>7000</v>
      </c>
      <c r="H704" s="1">
        <v>88094.59</v>
      </c>
    </row>
    <row r="705" spans="1:8" x14ac:dyDescent="0.25">
      <c r="A705">
        <v>333</v>
      </c>
      <c r="B705">
        <v>29</v>
      </c>
      <c r="C705">
        <v>34</v>
      </c>
      <c r="D705">
        <v>18</v>
      </c>
      <c r="E705">
        <v>4</v>
      </c>
      <c r="F705" t="s">
        <v>235</v>
      </c>
      <c r="G705" s="1">
        <v>0</v>
      </c>
      <c r="H705" s="1">
        <v>42481.34</v>
      </c>
    </row>
    <row r="706" spans="1:8" x14ac:dyDescent="0.25">
      <c r="A706">
        <v>333</v>
      </c>
      <c r="B706">
        <v>29</v>
      </c>
      <c r="C706">
        <v>34</v>
      </c>
      <c r="D706">
        <v>18</v>
      </c>
      <c r="E706">
        <v>5</v>
      </c>
      <c r="F706" t="s">
        <v>233</v>
      </c>
      <c r="G706" s="1">
        <v>146.16999999999999</v>
      </c>
      <c r="H706" s="1">
        <v>44793.06</v>
      </c>
    </row>
    <row r="707" spans="1:8" x14ac:dyDescent="0.25">
      <c r="A707">
        <v>333</v>
      </c>
      <c r="B707">
        <v>29</v>
      </c>
      <c r="C707">
        <v>34</v>
      </c>
      <c r="D707">
        <v>18</v>
      </c>
      <c r="E707">
        <v>6</v>
      </c>
      <c r="F707" t="s">
        <v>246</v>
      </c>
      <c r="G707" s="1">
        <v>0</v>
      </c>
      <c r="H707" s="1">
        <v>146.16999999999999</v>
      </c>
    </row>
    <row r="708" spans="1:8" x14ac:dyDescent="0.25">
      <c r="A708">
        <v>333</v>
      </c>
      <c r="B708">
        <v>29</v>
      </c>
      <c r="C708">
        <v>34</v>
      </c>
      <c r="D708">
        <v>19</v>
      </c>
      <c r="E708">
        <v>1</v>
      </c>
      <c r="F708" t="s">
        <v>234</v>
      </c>
      <c r="G708" s="1">
        <v>235912.17</v>
      </c>
      <c r="H708" s="1">
        <v>558174.46</v>
      </c>
    </row>
    <row r="709" spans="1:8" x14ac:dyDescent="0.25">
      <c r="A709">
        <v>333</v>
      </c>
      <c r="B709">
        <v>29</v>
      </c>
      <c r="C709">
        <v>34</v>
      </c>
      <c r="D709">
        <v>19</v>
      </c>
      <c r="E709">
        <v>4</v>
      </c>
      <c r="F709" t="s">
        <v>235</v>
      </c>
      <c r="G709" s="1">
        <v>0</v>
      </c>
      <c r="H709" s="1">
        <v>138016.69</v>
      </c>
    </row>
    <row r="710" spans="1:8" x14ac:dyDescent="0.25">
      <c r="A710">
        <v>333</v>
      </c>
      <c r="B710">
        <v>29</v>
      </c>
      <c r="C710">
        <v>34</v>
      </c>
      <c r="D710">
        <v>20</v>
      </c>
      <c r="E710">
        <v>1</v>
      </c>
      <c r="F710" t="s">
        <v>234</v>
      </c>
      <c r="G710" s="1">
        <v>112122.39</v>
      </c>
      <c r="H710" s="1">
        <v>166771.60999999999</v>
      </c>
    </row>
    <row r="711" spans="1:8" x14ac:dyDescent="0.25">
      <c r="A711">
        <v>333</v>
      </c>
      <c r="B711">
        <v>29</v>
      </c>
      <c r="C711">
        <v>34</v>
      </c>
      <c r="D711">
        <v>20</v>
      </c>
      <c r="E711">
        <v>4</v>
      </c>
      <c r="F711" t="s">
        <v>235</v>
      </c>
      <c r="G711" s="1">
        <v>0</v>
      </c>
      <c r="H711" s="1">
        <v>32719.29</v>
      </c>
    </row>
    <row r="712" spans="1:8" x14ac:dyDescent="0.25">
      <c r="A712">
        <v>333</v>
      </c>
      <c r="B712">
        <v>29</v>
      </c>
      <c r="C712">
        <v>34</v>
      </c>
      <c r="D712">
        <v>21</v>
      </c>
      <c r="E712">
        <v>1</v>
      </c>
      <c r="F712" t="s">
        <v>234</v>
      </c>
      <c r="G712" s="1">
        <v>577668.64</v>
      </c>
      <c r="H712" s="1">
        <v>1175140.3700000001</v>
      </c>
    </row>
    <row r="713" spans="1:8" x14ac:dyDescent="0.25">
      <c r="A713">
        <v>333</v>
      </c>
      <c r="B713">
        <v>29</v>
      </c>
      <c r="C713">
        <v>34</v>
      </c>
      <c r="D713">
        <v>21</v>
      </c>
      <c r="E713">
        <v>2</v>
      </c>
      <c r="F713" t="s">
        <v>244</v>
      </c>
      <c r="G713" s="1">
        <v>0</v>
      </c>
      <c r="H713" s="1">
        <v>1610</v>
      </c>
    </row>
    <row r="714" spans="1:8" x14ac:dyDescent="0.25">
      <c r="A714">
        <v>333</v>
      </c>
      <c r="B714">
        <v>29</v>
      </c>
      <c r="C714">
        <v>34</v>
      </c>
      <c r="D714">
        <v>21</v>
      </c>
      <c r="E714">
        <v>4</v>
      </c>
      <c r="F714" t="s">
        <v>235</v>
      </c>
      <c r="G714" s="1">
        <v>0</v>
      </c>
      <c r="H714" s="1">
        <v>239097.54</v>
      </c>
    </row>
    <row r="715" spans="1:8" x14ac:dyDescent="0.25">
      <c r="A715">
        <v>333</v>
      </c>
      <c r="B715">
        <v>29</v>
      </c>
      <c r="C715">
        <v>34</v>
      </c>
      <c r="D715">
        <v>21</v>
      </c>
      <c r="E715">
        <v>5</v>
      </c>
      <c r="F715" t="s">
        <v>233</v>
      </c>
      <c r="G715" s="1">
        <v>107549.09</v>
      </c>
      <c r="H715" s="1">
        <v>156914.32999999999</v>
      </c>
    </row>
    <row r="716" spans="1:8" x14ac:dyDescent="0.25">
      <c r="A716">
        <v>333</v>
      </c>
      <c r="B716">
        <v>29</v>
      </c>
      <c r="C716">
        <v>34</v>
      </c>
      <c r="D716">
        <v>21</v>
      </c>
      <c r="E716">
        <v>6</v>
      </c>
      <c r="F716" t="s">
        <v>246</v>
      </c>
      <c r="G716" s="1">
        <v>0</v>
      </c>
      <c r="H716" s="1">
        <v>2447.7399999999998</v>
      </c>
    </row>
    <row r="717" spans="1:8" x14ac:dyDescent="0.25">
      <c r="A717">
        <v>333</v>
      </c>
      <c r="B717">
        <v>29</v>
      </c>
      <c r="C717">
        <v>34</v>
      </c>
      <c r="D717">
        <v>22</v>
      </c>
      <c r="E717">
        <v>1</v>
      </c>
      <c r="F717" t="s">
        <v>234</v>
      </c>
      <c r="G717" s="1">
        <v>20945.43</v>
      </c>
      <c r="H717" s="1">
        <v>41300.71</v>
      </c>
    </row>
    <row r="718" spans="1:8" x14ac:dyDescent="0.25">
      <c r="A718">
        <v>333</v>
      </c>
      <c r="B718">
        <v>29</v>
      </c>
      <c r="C718">
        <v>34</v>
      </c>
      <c r="D718">
        <v>22</v>
      </c>
      <c r="E718">
        <v>4</v>
      </c>
      <c r="F718" t="s">
        <v>235</v>
      </c>
      <c r="G718" s="1">
        <v>0</v>
      </c>
      <c r="H718" s="1">
        <v>9111.36</v>
      </c>
    </row>
    <row r="719" spans="1:8" x14ac:dyDescent="0.25">
      <c r="A719">
        <v>333</v>
      </c>
      <c r="B719">
        <v>29</v>
      </c>
      <c r="C719">
        <v>34</v>
      </c>
      <c r="D719">
        <v>22</v>
      </c>
      <c r="E719">
        <v>5</v>
      </c>
      <c r="F719" t="s">
        <v>233</v>
      </c>
      <c r="G719" s="1">
        <v>13572.47</v>
      </c>
      <c r="H719" s="1">
        <v>19190.650000000001</v>
      </c>
    </row>
    <row r="720" spans="1:8" x14ac:dyDescent="0.25">
      <c r="A720">
        <v>333</v>
      </c>
      <c r="B720">
        <v>29</v>
      </c>
      <c r="C720">
        <v>34</v>
      </c>
      <c r="D720">
        <v>23</v>
      </c>
      <c r="E720">
        <v>1</v>
      </c>
      <c r="F720" t="s">
        <v>234</v>
      </c>
      <c r="G720" s="1">
        <v>0</v>
      </c>
      <c r="H720" s="1">
        <v>2283146.13</v>
      </c>
    </row>
    <row r="721" spans="1:8" x14ac:dyDescent="0.25">
      <c r="A721">
        <v>333</v>
      </c>
      <c r="B721">
        <v>29</v>
      </c>
      <c r="C721">
        <v>34</v>
      </c>
      <c r="D721">
        <v>23</v>
      </c>
      <c r="E721">
        <v>5</v>
      </c>
      <c r="F721" t="s">
        <v>233</v>
      </c>
      <c r="G721" s="1">
        <v>10642.5</v>
      </c>
      <c r="H721" s="1">
        <v>10642.5</v>
      </c>
    </row>
    <row r="722" spans="1:8" x14ac:dyDescent="0.25">
      <c r="A722">
        <v>333</v>
      </c>
      <c r="B722">
        <v>29</v>
      </c>
      <c r="C722">
        <v>34</v>
      </c>
      <c r="D722">
        <v>25</v>
      </c>
      <c r="E722">
        <v>1</v>
      </c>
      <c r="F722" t="s">
        <v>234</v>
      </c>
      <c r="G722" s="1">
        <v>0</v>
      </c>
      <c r="H722" s="1">
        <v>5476.13</v>
      </c>
    </row>
    <row r="723" spans="1:8" x14ac:dyDescent="0.25">
      <c r="A723">
        <v>333</v>
      </c>
      <c r="B723">
        <v>29</v>
      </c>
      <c r="C723">
        <v>34</v>
      </c>
      <c r="D723">
        <v>25</v>
      </c>
      <c r="E723">
        <v>4</v>
      </c>
      <c r="F723" t="s">
        <v>235</v>
      </c>
      <c r="G723" s="1">
        <v>0</v>
      </c>
      <c r="H723" s="1">
        <v>18371.14</v>
      </c>
    </row>
    <row r="724" spans="1:8" x14ac:dyDescent="0.25">
      <c r="A724">
        <v>333</v>
      </c>
      <c r="B724">
        <v>29</v>
      </c>
      <c r="C724">
        <v>34</v>
      </c>
      <c r="D724">
        <v>26</v>
      </c>
      <c r="E724">
        <v>1</v>
      </c>
      <c r="F724" t="s">
        <v>234</v>
      </c>
      <c r="G724" s="1">
        <v>0</v>
      </c>
      <c r="H724" s="1">
        <v>5547769.2000000002</v>
      </c>
    </row>
    <row r="725" spans="1:8" x14ac:dyDescent="0.25">
      <c r="A725">
        <v>333</v>
      </c>
      <c r="B725">
        <v>29</v>
      </c>
      <c r="C725">
        <v>34</v>
      </c>
      <c r="D725">
        <v>26</v>
      </c>
      <c r="E725">
        <v>5</v>
      </c>
      <c r="F725" t="s">
        <v>233</v>
      </c>
      <c r="G725" s="1">
        <v>17688</v>
      </c>
      <c r="H725" s="1">
        <v>84635.99</v>
      </c>
    </row>
    <row r="726" spans="1:8" x14ac:dyDescent="0.25">
      <c r="A726">
        <v>333</v>
      </c>
      <c r="B726">
        <v>29</v>
      </c>
      <c r="C726">
        <v>34</v>
      </c>
      <c r="D726">
        <v>27</v>
      </c>
      <c r="E726">
        <v>1</v>
      </c>
      <c r="F726" t="s">
        <v>234</v>
      </c>
      <c r="G726" s="1">
        <v>52499.71</v>
      </c>
      <c r="H726" s="1">
        <v>54305.13</v>
      </c>
    </row>
    <row r="727" spans="1:8" x14ac:dyDescent="0.25">
      <c r="A727">
        <v>333</v>
      </c>
      <c r="B727">
        <v>29</v>
      </c>
      <c r="C727">
        <v>34</v>
      </c>
      <c r="D727">
        <v>27</v>
      </c>
      <c r="E727">
        <v>2</v>
      </c>
      <c r="F727" t="s">
        <v>244</v>
      </c>
      <c r="G727" s="1">
        <v>0</v>
      </c>
      <c r="H727" s="1">
        <v>50000</v>
      </c>
    </row>
    <row r="728" spans="1:8" x14ac:dyDescent="0.25">
      <c r="A728">
        <v>333</v>
      </c>
      <c r="B728">
        <v>29</v>
      </c>
      <c r="C728">
        <v>34</v>
      </c>
      <c r="D728">
        <v>27</v>
      </c>
      <c r="E728">
        <v>4</v>
      </c>
      <c r="F728" t="s">
        <v>235</v>
      </c>
      <c r="G728" s="1">
        <v>0</v>
      </c>
      <c r="H728" s="1">
        <v>354.89</v>
      </c>
    </row>
    <row r="729" spans="1:8" x14ac:dyDescent="0.25">
      <c r="A729">
        <v>333</v>
      </c>
      <c r="B729">
        <v>29</v>
      </c>
      <c r="C729">
        <v>34</v>
      </c>
      <c r="D729">
        <v>27</v>
      </c>
      <c r="E729">
        <v>5</v>
      </c>
      <c r="F729" t="s">
        <v>233</v>
      </c>
      <c r="G729" s="1">
        <v>719</v>
      </c>
      <c r="H729" s="1">
        <v>4188.47</v>
      </c>
    </row>
    <row r="730" spans="1:8" x14ac:dyDescent="0.25">
      <c r="A730">
        <v>333</v>
      </c>
      <c r="B730">
        <v>29</v>
      </c>
      <c r="C730">
        <v>34</v>
      </c>
      <c r="D730">
        <v>27</v>
      </c>
      <c r="E730">
        <v>6</v>
      </c>
      <c r="F730" t="s">
        <v>246</v>
      </c>
      <c r="G730" s="1">
        <v>0</v>
      </c>
      <c r="H730" s="1">
        <v>1159.32</v>
      </c>
    </row>
    <row r="731" spans="1:8" x14ac:dyDescent="0.25">
      <c r="A731">
        <v>333</v>
      </c>
      <c r="B731">
        <v>29</v>
      </c>
      <c r="C731">
        <v>34</v>
      </c>
      <c r="D731">
        <v>28</v>
      </c>
      <c r="E731">
        <v>1</v>
      </c>
      <c r="F731" t="s">
        <v>234</v>
      </c>
      <c r="G731" s="1">
        <v>1069859.8999999999</v>
      </c>
      <c r="H731" s="1">
        <v>2504845.25</v>
      </c>
    </row>
    <row r="732" spans="1:8" x14ac:dyDescent="0.25">
      <c r="A732">
        <v>333</v>
      </c>
      <c r="B732">
        <v>29</v>
      </c>
      <c r="C732">
        <v>34</v>
      </c>
      <c r="D732">
        <v>28</v>
      </c>
      <c r="E732">
        <v>4</v>
      </c>
      <c r="F732" t="s">
        <v>235</v>
      </c>
      <c r="G732" s="1">
        <v>0</v>
      </c>
      <c r="H732" s="1">
        <v>978987.72</v>
      </c>
    </row>
    <row r="733" spans="1:8" x14ac:dyDescent="0.25">
      <c r="A733">
        <v>333</v>
      </c>
      <c r="B733">
        <v>29</v>
      </c>
      <c r="C733">
        <v>34</v>
      </c>
      <c r="D733">
        <v>28</v>
      </c>
      <c r="E733">
        <v>5</v>
      </c>
      <c r="F733" t="s">
        <v>233</v>
      </c>
      <c r="G733" s="1">
        <v>649531.22</v>
      </c>
      <c r="H733" s="1">
        <v>782169.87</v>
      </c>
    </row>
    <row r="734" spans="1:8" x14ac:dyDescent="0.25">
      <c r="A734">
        <v>333</v>
      </c>
      <c r="B734">
        <v>29</v>
      </c>
      <c r="C734">
        <v>34</v>
      </c>
      <c r="D734">
        <v>29</v>
      </c>
      <c r="E734">
        <v>1</v>
      </c>
      <c r="F734" t="s">
        <v>234</v>
      </c>
      <c r="G734" s="1">
        <v>1729336.85</v>
      </c>
      <c r="H734" s="1">
        <v>4021935.55</v>
      </c>
    </row>
    <row r="735" spans="1:8" x14ac:dyDescent="0.25">
      <c r="A735">
        <v>333</v>
      </c>
      <c r="B735">
        <v>29</v>
      </c>
      <c r="C735">
        <v>34</v>
      </c>
      <c r="D735">
        <v>29</v>
      </c>
      <c r="E735">
        <v>4</v>
      </c>
      <c r="F735" t="s">
        <v>235</v>
      </c>
      <c r="G735" s="1">
        <v>0</v>
      </c>
      <c r="H735" s="1">
        <v>1302140.77</v>
      </c>
    </row>
    <row r="736" spans="1:8" x14ac:dyDescent="0.25">
      <c r="A736">
        <v>333</v>
      </c>
      <c r="B736">
        <v>29</v>
      </c>
      <c r="C736">
        <v>34</v>
      </c>
      <c r="D736">
        <v>29</v>
      </c>
      <c r="E736">
        <v>5</v>
      </c>
      <c r="F736" t="s">
        <v>233</v>
      </c>
      <c r="G736" s="1">
        <v>0</v>
      </c>
      <c r="H736" s="1">
        <v>6182.33</v>
      </c>
    </row>
    <row r="737" spans="1:8" x14ac:dyDescent="0.25">
      <c r="A737">
        <v>333</v>
      </c>
      <c r="B737">
        <v>29</v>
      </c>
      <c r="C737">
        <v>34</v>
      </c>
      <c r="D737">
        <v>30</v>
      </c>
      <c r="E737">
        <v>1</v>
      </c>
      <c r="F737" t="s">
        <v>234</v>
      </c>
      <c r="G737" s="1">
        <v>38017.879999999997</v>
      </c>
      <c r="H737" s="1">
        <v>84092.76</v>
      </c>
    </row>
    <row r="738" spans="1:8" x14ac:dyDescent="0.25">
      <c r="A738">
        <v>333</v>
      </c>
      <c r="B738">
        <v>29</v>
      </c>
      <c r="C738">
        <v>34</v>
      </c>
      <c r="D738">
        <v>30</v>
      </c>
      <c r="E738">
        <v>4</v>
      </c>
      <c r="F738" t="s">
        <v>235</v>
      </c>
      <c r="G738" s="1">
        <v>0</v>
      </c>
      <c r="H738" s="1">
        <v>91672.88</v>
      </c>
    </row>
    <row r="739" spans="1:8" x14ac:dyDescent="0.25">
      <c r="A739">
        <v>333</v>
      </c>
      <c r="B739">
        <v>29</v>
      </c>
      <c r="C739">
        <v>34</v>
      </c>
      <c r="D739">
        <v>30</v>
      </c>
      <c r="E739">
        <v>5</v>
      </c>
      <c r="F739" t="s">
        <v>233</v>
      </c>
      <c r="G739" s="1">
        <v>32445.32</v>
      </c>
      <c r="H739" s="1">
        <v>66598.73</v>
      </c>
    </row>
    <row r="740" spans="1:8" x14ac:dyDescent="0.25">
      <c r="A740">
        <v>333</v>
      </c>
      <c r="B740">
        <v>29</v>
      </c>
      <c r="C740">
        <v>34</v>
      </c>
      <c r="D740">
        <v>30</v>
      </c>
      <c r="E740">
        <v>6</v>
      </c>
      <c r="F740" t="s">
        <v>246</v>
      </c>
      <c r="G740" s="1">
        <v>0</v>
      </c>
      <c r="H740" s="1">
        <v>4984.62</v>
      </c>
    </row>
    <row r="741" spans="1:8" x14ac:dyDescent="0.25">
      <c r="A741">
        <v>333</v>
      </c>
      <c r="B741">
        <v>29</v>
      </c>
      <c r="C741">
        <v>34</v>
      </c>
      <c r="D741">
        <v>31</v>
      </c>
      <c r="E741">
        <v>1</v>
      </c>
      <c r="F741" t="s">
        <v>234</v>
      </c>
      <c r="G741" s="1">
        <v>5104919.97</v>
      </c>
      <c r="H741" s="1">
        <v>8378916.25</v>
      </c>
    </row>
    <row r="742" spans="1:8" x14ac:dyDescent="0.25">
      <c r="A742">
        <v>333</v>
      </c>
      <c r="B742">
        <v>29</v>
      </c>
      <c r="C742">
        <v>34</v>
      </c>
      <c r="D742">
        <v>31</v>
      </c>
      <c r="E742">
        <v>2</v>
      </c>
      <c r="F742" t="s">
        <v>244</v>
      </c>
      <c r="G742" s="1">
        <v>2009.56</v>
      </c>
      <c r="H742" s="1">
        <v>2009.56</v>
      </c>
    </row>
    <row r="743" spans="1:8" x14ac:dyDescent="0.25">
      <c r="A743">
        <v>333</v>
      </c>
      <c r="B743">
        <v>29</v>
      </c>
      <c r="C743">
        <v>34</v>
      </c>
      <c r="D743">
        <v>31</v>
      </c>
      <c r="E743">
        <v>3</v>
      </c>
      <c r="F743" t="s">
        <v>245</v>
      </c>
      <c r="G743" s="1">
        <v>0</v>
      </c>
      <c r="H743" s="1">
        <v>2394550</v>
      </c>
    </row>
    <row r="744" spans="1:8" x14ac:dyDescent="0.25">
      <c r="A744">
        <v>333</v>
      </c>
      <c r="B744">
        <v>29</v>
      </c>
      <c r="C744">
        <v>34</v>
      </c>
      <c r="D744">
        <v>31</v>
      </c>
      <c r="E744">
        <v>5</v>
      </c>
      <c r="F744" t="s">
        <v>233</v>
      </c>
      <c r="G744" s="1">
        <v>3066</v>
      </c>
      <c r="H744" s="1">
        <v>3066</v>
      </c>
    </row>
    <row r="745" spans="1:8" x14ac:dyDescent="0.25">
      <c r="A745">
        <v>333</v>
      </c>
      <c r="B745">
        <v>29</v>
      </c>
      <c r="C745">
        <v>34</v>
      </c>
      <c r="D745">
        <v>32</v>
      </c>
      <c r="E745">
        <v>1</v>
      </c>
      <c r="F745" t="s">
        <v>234</v>
      </c>
      <c r="G745" s="1">
        <v>231401.22</v>
      </c>
      <c r="H745" s="1">
        <v>391509.32</v>
      </c>
    </row>
    <row r="746" spans="1:8" x14ac:dyDescent="0.25">
      <c r="A746">
        <v>333</v>
      </c>
      <c r="B746">
        <v>29</v>
      </c>
      <c r="C746">
        <v>34</v>
      </c>
      <c r="D746">
        <v>32</v>
      </c>
      <c r="E746">
        <v>3</v>
      </c>
      <c r="F746" t="s">
        <v>245</v>
      </c>
      <c r="G746" s="1">
        <v>0</v>
      </c>
      <c r="H746" s="1">
        <v>15349.5</v>
      </c>
    </row>
    <row r="747" spans="1:8" x14ac:dyDescent="0.25">
      <c r="A747">
        <v>333</v>
      </c>
      <c r="B747">
        <v>29</v>
      </c>
      <c r="C747">
        <v>34</v>
      </c>
      <c r="D747">
        <v>32</v>
      </c>
      <c r="E747">
        <v>4</v>
      </c>
      <c r="F747" t="s">
        <v>235</v>
      </c>
      <c r="G747" s="1">
        <v>0</v>
      </c>
      <c r="H747" s="1">
        <v>65022.49</v>
      </c>
    </row>
    <row r="748" spans="1:8" x14ac:dyDescent="0.25">
      <c r="A748">
        <v>333</v>
      </c>
      <c r="B748">
        <v>29</v>
      </c>
      <c r="C748">
        <v>34</v>
      </c>
      <c r="D748">
        <v>32</v>
      </c>
      <c r="E748">
        <v>5</v>
      </c>
      <c r="F748" t="s">
        <v>233</v>
      </c>
      <c r="G748" s="1">
        <v>108396</v>
      </c>
      <c r="H748" s="1">
        <v>281764.13</v>
      </c>
    </row>
    <row r="749" spans="1:8" x14ac:dyDescent="0.25">
      <c r="A749">
        <v>333</v>
      </c>
      <c r="B749">
        <v>29</v>
      </c>
      <c r="C749">
        <v>34</v>
      </c>
      <c r="D749">
        <v>33</v>
      </c>
      <c r="E749">
        <v>1</v>
      </c>
      <c r="F749" t="s">
        <v>234</v>
      </c>
      <c r="G749" s="1">
        <v>0</v>
      </c>
      <c r="H749" s="1">
        <v>14215.26</v>
      </c>
    </row>
    <row r="750" spans="1:8" x14ac:dyDescent="0.25">
      <c r="A750">
        <v>333</v>
      </c>
      <c r="B750">
        <v>29</v>
      </c>
      <c r="C750">
        <v>34</v>
      </c>
      <c r="D750">
        <v>33</v>
      </c>
      <c r="E750">
        <v>4</v>
      </c>
      <c r="F750" t="s">
        <v>235</v>
      </c>
      <c r="G750" s="1">
        <v>0</v>
      </c>
      <c r="H750" s="1">
        <v>2478.2800000000002</v>
      </c>
    </row>
    <row r="751" spans="1:8" x14ac:dyDescent="0.25">
      <c r="A751">
        <v>333</v>
      </c>
      <c r="B751">
        <v>29</v>
      </c>
      <c r="C751">
        <v>34</v>
      </c>
      <c r="D751">
        <v>34</v>
      </c>
      <c r="E751">
        <v>1</v>
      </c>
      <c r="F751" t="s">
        <v>234</v>
      </c>
      <c r="G751" s="1">
        <v>11558.9</v>
      </c>
      <c r="H751" s="1">
        <v>14891.06</v>
      </c>
    </row>
    <row r="752" spans="1:8" x14ac:dyDescent="0.25">
      <c r="A752">
        <v>333</v>
      </c>
      <c r="B752">
        <v>29</v>
      </c>
      <c r="C752">
        <v>34</v>
      </c>
      <c r="D752">
        <v>34</v>
      </c>
      <c r="E752">
        <v>4</v>
      </c>
      <c r="F752" t="s">
        <v>235</v>
      </c>
      <c r="G752" s="1">
        <v>0</v>
      </c>
      <c r="H752" s="1">
        <v>65747.839999999997</v>
      </c>
    </row>
    <row r="753" spans="1:8" x14ac:dyDescent="0.25">
      <c r="A753">
        <v>333</v>
      </c>
      <c r="B753">
        <v>29</v>
      </c>
      <c r="C753">
        <v>34</v>
      </c>
      <c r="D753">
        <v>34</v>
      </c>
      <c r="E753">
        <v>5</v>
      </c>
      <c r="F753" t="s">
        <v>233</v>
      </c>
      <c r="G753" s="1">
        <v>3564.92</v>
      </c>
      <c r="H753" s="1">
        <v>5347.38</v>
      </c>
    </row>
    <row r="754" spans="1:8" x14ac:dyDescent="0.25">
      <c r="A754">
        <v>333</v>
      </c>
      <c r="B754">
        <v>29</v>
      </c>
      <c r="C754">
        <v>34</v>
      </c>
      <c r="D754">
        <v>35</v>
      </c>
      <c r="E754">
        <v>1</v>
      </c>
      <c r="F754" t="s">
        <v>234</v>
      </c>
      <c r="G754" s="1">
        <v>82591.42</v>
      </c>
      <c r="H754" s="1">
        <v>191772.15</v>
      </c>
    </row>
    <row r="755" spans="1:8" x14ac:dyDescent="0.25">
      <c r="A755">
        <v>333</v>
      </c>
      <c r="B755">
        <v>29</v>
      </c>
      <c r="C755">
        <v>34</v>
      </c>
      <c r="D755">
        <v>35</v>
      </c>
      <c r="E755">
        <v>4</v>
      </c>
      <c r="F755" t="s">
        <v>235</v>
      </c>
      <c r="G755" s="1">
        <v>0</v>
      </c>
      <c r="H755" s="1">
        <v>178581.97</v>
      </c>
    </row>
    <row r="756" spans="1:8" x14ac:dyDescent="0.25">
      <c r="A756">
        <v>333</v>
      </c>
      <c r="B756">
        <v>29</v>
      </c>
      <c r="C756">
        <v>34</v>
      </c>
      <c r="D756">
        <v>35</v>
      </c>
      <c r="E756">
        <v>5</v>
      </c>
      <c r="F756" t="s">
        <v>233</v>
      </c>
      <c r="G756" s="1">
        <v>32082.91</v>
      </c>
      <c r="H756" s="1">
        <v>32082.91</v>
      </c>
    </row>
    <row r="757" spans="1:8" x14ac:dyDescent="0.25">
      <c r="A757">
        <v>333</v>
      </c>
      <c r="B757">
        <v>29</v>
      </c>
      <c r="C757">
        <v>34</v>
      </c>
      <c r="D757">
        <v>37</v>
      </c>
      <c r="E757">
        <v>1</v>
      </c>
      <c r="F757" t="s">
        <v>234</v>
      </c>
      <c r="G757" s="1">
        <v>2398.12</v>
      </c>
      <c r="H757" s="1">
        <v>2398.13</v>
      </c>
    </row>
    <row r="758" spans="1:8" x14ac:dyDescent="0.25">
      <c r="A758">
        <v>333</v>
      </c>
      <c r="B758">
        <v>29</v>
      </c>
      <c r="C758">
        <v>34</v>
      </c>
      <c r="D758">
        <v>38</v>
      </c>
      <c r="E758">
        <v>1</v>
      </c>
      <c r="F758" t="s">
        <v>234</v>
      </c>
      <c r="G758" s="1">
        <v>0</v>
      </c>
      <c r="H758" s="1">
        <v>4235.33</v>
      </c>
    </row>
    <row r="759" spans="1:8" x14ac:dyDescent="0.25">
      <c r="A759">
        <v>333</v>
      </c>
      <c r="B759">
        <v>29</v>
      </c>
      <c r="C759">
        <v>34</v>
      </c>
      <c r="D759">
        <v>39</v>
      </c>
      <c r="E759">
        <v>1</v>
      </c>
      <c r="F759" t="s">
        <v>234</v>
      </c>
      <c r="G759" s="1">
        <v>3744.07</v>
      </c>
      <c r="H759" s="1">
        <v>3744.07</v>
      </c>
    </row>
    <row r="760" spans="1:8" x14ac:dyDescent="0.25">
      <c r="A760">
        <v>333</v>
      </c>
      <c r="B760">
        <v>29</v>
      </c>
      <c r="C760">
        <v>34</v>
      </c>
      <c r="D760">
        <v>42</v>
      </c>
      <c r="E760">
        <v>1</v>
      </c>
      <c r="F760" t="s">
        <v>234</v>
      </c>
      <c r="G760" s="1">
        <v>10893.16</v>
      </c>
      <c r="H760" s="1">
        <v>18051.12</v>
      </c>
    </row>
    <row r="761" spans="1:8" x14ac:dyDescent="0.25">
      <c r="A761">
        <v>333</v>
      </c>
      <c r="B761">
        <v>29</v>
      </c>
      <c r="C761">
        <v>34</v>
      </c>
      <c r="D761">
        <v>42</v>
      </c>
      <c r="E761">
        <v>2</v>
      </c>
      <c r="F761" t="s">
        <v>244</v>
      </c>
      <c r="G761" s="1">
        <v>335.76</v>
      </c>
      <c r="H761" s="1">
        <v>335.76</v>
      </c>
    </row>
    <row r="762" spans="1:8" x14ac:dyDescent="0.25">
      <c r="A762">
        <v>333</v>
      </c>
      <c r="B762">
        <v>29</v>
      </c>
      <c r="C762">
        <v>34</v>
      </c>
      <c r="D762">
        <v>42</v>
      </c>
      <c r="E762">
        <v>4</v>
      </c>
      <c r="F762" t="s">
        <v>235</v>
      </c>
      <c r="G762" s="1">
        <v>0</v>
      </c>
      <c r="H762" s="1">
        <v>22631.77</v>
      </c>
    </row>
    <row r="763" spans="1:8" x14ac:dyDescent="0.25">
      <c r="A763">
        <v>333</v>
      </c>
      <c r="B763">
        <v>29</v>
      </c>
      <c r="C763">
        <v>34</v>
      </c>
      <c r="D763">
        <v>42</v>
      </c>
      <c r="E763">
        <v>5</v>
      </c>
      <c r="F763" t="s">
        <v>233</v>
      </c>
      <c r="G763" s="1">
        <v>4747.3500000000004</v>
      </c>
      <c r="H763" s="1">
        <v>7820.33</v>
      </c>
    </row>
    <row r="764" spans="1:8" x14ac:dyDescent="0.25">
      <c r="A764">
        <v>333</v>
      </c>
      <c r="B764">
        <v>29</v>
      </c>
      <c r="C764">
        <v>34</v>
      </c>
      <c r="D764">
        <v>42</v>
      </c>
      <c r="E764">
        <v>6</v>
      </c>
      <c r="F764" t="s">
        <v>246</v>
      </c>
      <c r="G764" s="1">
        <v>0</v>
      </c>
      <c r="H764" s="1">
        <v>22.7</v>
      </c>
    </row>
    <row r="765" spans="1:8" x14ac:dyDescent="0.25">
      <c r="A765">
        <v>333</v>
      </c>
      <c r="B765">
        <v>29</v>
      </c>
      <c r="C765">
        <v>34</v>
      </c>
      <c r="D765">
        <v>44</v>
      </c>
      <c r="E765">
        <v>1</v>
      </c>
      <c r="F765" t="s">
        <v>234</v>
      </c>
      <c r="G765" s="1">
        <v>79755.899999999994</v>
      </c>
      <c r="H765" s="1">
        <v>173967.65</v>
      </c>
    </row>
    <row r="766" spans="1:8" x14ac:dyDescent="0.25">
      <c r="A766">
        <v>333</v>
      </c>
      <c r="B766">
        <v>29</v>
      </c>
      <c r="C766">
        <v>34</v>
      </c>
      <c r="D766">
        <v>44</v>
      </c>
      <c r="E766">
        <v>4</v>
      </c>
      <c r="F766" t="s">
        <v>235</v>
      </c>
      <c r="G766" s="1">
        <v>4684</v>
      </c>
      <c r="H766" s="1">
        <v>55428.27</v>
      </c>
    </row>
    <row r="767" spans="1:8" x14ac:dyDescent="0.25">
      <c r="A767">
        <v>333</v>
      </c>
      <c r="B767">
        <v>29</v>
      </c>
      <c r="C767">
        <v>34</v>
      </c>
      <c r="D767">
        <v>44</v>
      </c>
      <c r="E767">
        <v>5</v>
      </c>
      <c r="F767" t="s">
        <v>233</v>
      </c>
      <c r="G767" s="1">
        <v>8412.68</v>
      </c>
      <c r="H767" s="1">
        <v>21833.88</v>
      </c>
    </row>
    <row r="768" spans="1:8" x14ac:dyDescent="0.25">
      <c r="A768">
        <v>333</v>
      </c>
      <c r="B768">
        <v>29</v>
      </c>
      <c r="C768">
        <v>34</v>
      </c>
      <c r="D768">
        <v>46</v>
      </c>
      <c r="E768">
        <v>1</v>
      </c>
      <c r="F768" t="s">
        <v>234</v>
      </c>
      <c r="G768" s="1">
        <v>0</v>
      </c>
      <c r="H768" s="1">
        <v>104911.62</v>
      </c>
    </row>
    <row r="769" spans="1:8" x14ac:dyDescent="0.25">
      <c r="A769">
        <v>333</v>
      </c>
      <c r="B769">
        <v>29</v>
      </c>
      <c r="C769">
        <v>34</v>
      </c>
      <c r="D769">
        <v>47</v>
      </c>
      <c r="E769">
        <v>1</v>
      </c>
      <c r="F769" t="s">
        <v>234</v>
      </c>
      <c r="G769" s="1">
        <v>0</v>
      </c>
      <c r="H769" s="1">
        <v>25888.33</v>
      </c>
    </row>
    <row r="770" spans="1:8" x14ac:dyDescent="0.25">
      <c r="A770">
        <v>333</v>
      </c>
      <c r="B770">
        <v>29</v>
      </c>
      <c r="C770">
        <v>34</v>
      </c>
      <c r="D770">
        <v>47</v>
      </c>
      <c r="E770">
        <v>4</v>
      </c>
      <c r="F770" t="s">
        <v>235</v>
      </c>
      <c r="G770" s="1">
        <v>0</v>
      </c>
      <c r="H770" s="1">
        <v>3732.1</v>
      </c>
    </row>
    <row r="771" spans="1:8" x14ac:dyDescent="0.25">
      <c r="A771">
        <v>333</v>
      </c>
      <c r="B771">
        <v>29</v>
      </c>
      <c r="C771">
        <v>34</v>
      </c>
      <c r="D771">
        <v>48</v>
      </c>
      <c r="E771">
        <v>1</v>
      </c>
      <c r="F771" t="s">
        <v>234</v>
      </c>
      <c r="G771" s="1">
        <v>189148.55</v>
      </c>
      <c r="H771" s="1">
        <v>376807.78</v>
      </c>
    </row>
    <row r="772" spans="1:8" x14ac:dyDescent="0.25">
      <c r="A772">
        <v>333</v>
      </c>
      <c r="B772">
        <v>29</v>
      </c>
      <c r="C772">
        <v>34</v>
      </c>
      <c r="D772">
        <v>48</v>
      </c>
      <c r="E772">
        <v>4</v>
      </c>
      <c r="F772" t="s">
        <v>235</v>
      </c>
      <c r="G772" s="1">
        <v>0</v>
      </c>
      <c r="H772" s="1">
        <v>94605.64</v>
      </c>
    </row>
    <row r="773" spans="1:8" x14ac:dyDescent="0.25">
      <c r="A773">
        <v>333</v>
      </c>
      <c r="B773">
        <v>29</v>
      </c>
      <c r="C773">
        <v>34</v>
      </c>
      <c r="D773">
        <v>48</v>
      </c>
      <c r="E773">
        <v>5</v>
      </c>
      <c r="F773" t="s">
        <v>233</v>
      </c>
      <c r="G773" s="1">
        <v>59897.04</v>
      </c>
      <c r="H773" s="1">
        <v>59897.04</v>
      </c>
    </row>
    <row r="774" spans="1:8" x14ac:dyDescent="0.25">
      <c r="A774">
        <v>333</v>
      </c>
      <c r="B774">
        <v>29</v>
      </c>
      <c r="C774">
        <v>34</v>
      </c>
      <c r="D774">
        <v>49</v>
      </c>
      <c r="E774">
        <v>1</v>
      </c>
      <c r="F774" t="s">
        <v>234</v>
      </c>
      <c r="G774" s="1">
        <v>47938.34</v>
      </c>
      <c r="H774" s="1">
        <v>86162.99</v>
      </c>
    </row>
    <row r="775" spans="1:8" x14ac:dyDescent="0.25">
      <c r="A775">
        <v>333</v>
      </c>
      <c r="B775">
        <v>29</v>
      </c>
      <c r="C775">
        <v>34</v>
      </c>
      <c r="D775">
        <v>50</v>
      </c>
      <c r="E775">
        <v>1</v>
      </c>
      <c r="F775" t="s">
        <v>234</v>
      </c>
      <c r="G775" s="1">
        <v>23509.13</v>
      </c>
      <c r="H775" s="1">
        <v>48200.38</v>
      </c>
    </row>
    <row r="776" spans="1:8" x14ac:dyDescent="0.25">
      <c r="A776">
        <v>333</v>
      </c>
      <c r="B776">
        <v>29</v>
      </c>
      <c r="C776">
        <v>34</v>
      </c>
      <c r="D776">
        <v>50</v>
      </c>
      <c r="E776">
        <v>4</v>
      </c>
      <c r="F776" t="s">
        <v>235</v>
      </c>
      <c r="G776" s="1">
        <v>0</v>
      </c>
      <c r="H776" s="1">
        <v>6923.09</v>
      </c>
    </row>
    <row r="777" spans="1:8" x14ac:dyDescent="0.25">
      <c r="A777">
        <v>333</v>
      </c>
      <c r="B777">
        <v>29</v>
      </c>
      <c r="C777">
        <v>34</v>
      </c>
      <c r="D777">
        <v>50</v>
      </c>
      <c r="E777">
        <v>5</v>
      </c>
      <c r="F777" t="s">
        <v>233</v>
      </c>
      <c r="G777" s="1">
        <v>15280.93</v>
      </c>
      <c r="H777" s="1">
        <v>15280.93</v>
      </c>
    </row>
    <row r="778" spans="1:8" x14ac:dyDescent="0.25">
      <c r="A778">
        <v>333</v>
      </c>
      <c r="B778">
        <v>29</v>
      </c>
      <c r="C778">
        <v>34</v>
      </c>
      <c r="D778">
        <v>51</v>
      </c>
      <c r="E778">
        <v>1</v>
      </c>
      <c r="F778" t="s">
        <v>234</v>
      </c>
      <c r="G778" s="1">
        <v>155587.49</v>
      </c>
      <c r="H778" s="1">
        <v>231249.1</v>
      </c>
    </row>
    <row r="779" spans="1:8" x14ac:dyDescent="0.25">
      <c r="A779">
        <v>333</v>
      </c>
      <c r="B779">
        <v>29</v>
      </c>
      <c r="C779">
        <v>34</v>
      </c>
      <c r="D779">
        <v>51</v>
      </c>
      <c r="E779">
        <v>2</v>
      </c>
      <c r="F779" t="s">
        <v>244</v>
      </c>
      <c r="G779" s="1">
        <v>1008.47</v>
      </c>
      <c r="H779" s="1">
        <v>1008.47</v>
      </c>
    </row>
    <row r="780" spans="1:8" x14ac:dyDescent="0.25">
      <c r="A780">
        <v>333</v>
      </c>
      <c r="B780">
        <v>29</v>
      </c>
      <c r="C780">
        <v>34</v>
      </c>
      <c r="D780">
        <v>51</v>
      </c>
      <c r="E780">
        <v>3</v>
      </c>
      <c r="F780" t="s">
        <v>245</v>
      </c>
      <c r="G780" s="1">
        <v>16925</v>
      </c>
      <c r="H780" s="1">
        <v>16925</v>
      </c>
    </row>
    <row r="781" spans="1:8" x14ac:dyDescent="0.25">
      <c r="A781">
        <v>333</v>
      </c>
      <c r="B781">
        <v>29</v>
      </c>
      <c r="C781">
        <v>34</v>
      </c>
      <c r="D781">
        <v>51</v>
      </c>
      <c r="E781">
        <v>4</v>
      </c>
      <c r="F781" t="s">
        <v>235</v>
      </c>
      <c r="G781" s="1">
        <v>0</v>
      </c>
      <c r="H781" s="1">
        <v>34196.120000000003</v>
      </c>
    </row>
    <row r="782" spans="1:8" x14ac:dyDescent="0.25">
      <c r="A782">
        <v>333</v>
      </c>
      <c r="B782">
        <v>29</v>
      </c>
      <c r="C782">
        <v>34</v>
      </c>
      <c r="D782">
        <v>51</v>
      </c>
      <c r="E782">
        <v>5</v>
      </c>
      <c r="F782" t="s">
        <v>233</v>
      </c>
      <c r="G782" s="1">
        <v>85460.66</v>
      </c>
      <c r="H782" s="1">
        <v>90430.31</v>
      </c>
    </row>
    <row r="783" spans="1:8" x14ac:dyDescent="0.25">
      <c r="A783">
        <v>333</v>
      </c>
      <c r="B783">
        <v>29</v>
      </c>
      <c r="C783">
        <v>34</v>
      </c>
      <c r="D783">
        <v>53</v>
      </c>
      <c r="E783">
        <v>1</v>
      </c>
      <c r="F783" t="s">
        <v>234</v>
      </c>
      <c r="G783" s="1">
        <v>400</v>
      </c>
      <c r="H783" s="1">
        <v>16168.34</v>
      </c>
    </row>
    <row r="784" spans="1:8" x14ac:dyDescent="0.25">
      <c r="A784">
        <v>333</v>
      </c>
      <c r="B784">
        <v>29</v>
      </c>
      <c r="C784">
        <v>35</v>
      </c>
      <c r="D784">
        <v>1</v>
      </c>
      <c r="E784">
        <v>1</v>
      </c>
      <c r="F784" t="s">
        <v>234</v>
      </c>
      <c r="G784" s="1">
        <v>255805.48</v>
      </c>
      <c r="H784" s="1">
        <v>515221.07</v>
      </c>
    </row>
    <row r="785" spans="1:8" x14ac:dyDescent="0.25">
      <c r="A785">
        <v>333</v>
      </c>
      <c r="B785">
        <v>29</v>
      </c>
      <c r="C785">
        <v>35</v>
      </c>
      <c r="D785">
        <v>1</v>
      </c>
      <c r="E785">
        <v>4</v>
      </c>
      <c r="F785" t="s">
        <v>235</v>
      </c>
      <c r="G785" s="1">
        <v>0</v>
      </c>
      <c r="H785" s="1">
        <v>321170.09000000003</v>
      </c>
    </row>
    <row r="786" spans="1:8" x14ac:dyDescent="0.25">
      <c r="A786">
        <v>333</v>
      </c>
      <c r="B786">
        <v>29</v>
      </c>
      <c r="C786">
        <v>35</v>
      </c>
      <c r="D786">
        <v>1</v>
      </c>
      <c r="E786">
        <v>5</v>
      </c>
      <c r="F786" t="s">
        <v>233</v>
      </c>
      <c r="G786" s="1">
        <v>185759.95</v>
      </c>
      <c r="H786" s="1">
        <v>187529.01</v>
      </c>
    </row>
    <row r="787" spans="1:8" x14ac:dyDescent="0.25">
      <c r="A787">
        <v>333</v>
      </c>
      <c r="B787">
        <v>29</v>
      </c>
      <c r="C787">
        <v>35</v>
      </c>
      <c r="D787">
        <v>1</v>
      </c>
      <c r="E787">
        <v>6</v>
      </c>
      <c r="F787" t="s">
        <v>246</v>
      </c>
      <c r="G787" s="1">
        <v>0</v>
      </c>
      <c r="H787" s="1">
        <v>16013.8</v>
      </c>
    </row>
    <row r="788" spans="1:8" x14ac:dyDescent="0.25">
      <c r="A788">
        <v>333</v>
      </c>
      <c r="B788">
        <v>29</v>
      </c>
      <c r="C788">
        <v>35</v>
      </c>
      <c r="D788">
        <v>2</v>
      </c>
      <c r="E788">
        <v>1</v>
      </c>
      <c r="F788" t="s">
        <v>234</v>
      </c>
      <c r="G788" s="1">
        <v>62907.77</v>
      </c>
      <c r="H788" s="1">
        <v>92564.45</v>
      </c>
    </row>
    <row r="789" spans="1:8" x14ac:dyDescent="0.25">
      <c r="A789">
        <v>333</v>
      </c>
      <c r="B789">
        <v>29</v>
      </c>
      <c r="C789">
        <v>35</v>
      </c>
      <c r="D789">
        <v>2</v>
      </c>
      <c r="E789">
        <v>4</v>
      </c>
      <c r="F789" t="s">
        <v>235</v>
      </c>
      <c r="G789" s="1">
        <v>0</v>
      </c>
      <c r="H789" s="1">
        <v>27061.38</v>
      </c>
    </row>
    <row r="790" spans="1:8" x14ac:dyDescent="0.25">
      <c r="A790">
        <v>333</v>
      </c>
      <c r="B790">
        <v>29</v>
      </c>
      <c r="C790">
        <v>35</v>
      </c>
      <c r="D790">
        <v>2</v>
      </c>
      <c r="E790">
        <v>5</v>
      </c>
      <c r="F790" t="s">
        <v>233</v>
      </c>
      <c r="G790" s="1">
        <v>6286.6</v>
      </c>
      <c r="H790" s="1">
        <v>14352.47</v>
      </c>
    </row>
    <row r="791" spans="1:8" x14ac:dyDescent="0.25">
      <c r="A791">
        <v>333</v>
      </c>
      <c r="B791">
        <v>29</v>
      </c>
      <c r="C791">
        <v>35</v>
      </c>
      <c r="D791">
        <v>2</v>
      </c>
      <c r="E791">
        <v>6</v>
      </c>
      <c r="F791" t="s">
        <v>246</v>
      </c>
      <c r="G791" s="1">
        <v>0</v>
      </c>
      <c r="H791" s="1">
        <v>37771.879999999997</v>
      </c>
    </row>
    <row r="792" spans="1:8" x14ac:dyDescent="0.25">
      <c r="A792">
        <v>333</v>
      </c>
      <c r="B792">
        <v>29</v>
      </c>
      <c r="C792">
        <v>35</v>
      </c>
      <c r="D792">
        <v>3</v>
      </c>
      <c r="E792">
        <v>1</v>
      </c>
      <c r="F792" t="s">
        <v>234</v>
      </c>
      <c r="G792" s="1">
        <v>8320.59</v>
      </c>
      <c r="H792" s="1">
        <v>17192.66</v>
      </c>
    </row>
    <row r="793" spans="1:8" x14ac:dyDescent="0.25">
      <c r="A793">
        <v>333</v>
      </c>
      <c r="B793">
        <v>29</v>
      </c>
      <c r="C793">
        <v>35</v>
      </c>
      <c r="D793">
        <v>3</v>
      </c>
      <c r="E793">
        <v>4</v>
      </c>
      <c r="F793" t="s">
        <v>235</v>
      </c>
      <c r="G793" s="1">
        <v>0</v>
      </c>
      <c r="H793" s="1">
        <v>36404.019999999997</v>
      </c>
    </row>
    <row r="794" spans="1:8" x14ac:dyDescent="0.25">
      <c r="A794">
        <v>333</v>
      </c>
      <c r="B794">
        <v>29</v>
      </c>
      <c r="C794">
        <v>35</v>
      </c>
      <c r="D794">
        <v>3</v>
      </c>
      <c r="E794">
        <v>5</v>
      </c>
      <c r="F794" t="s">
        <v>233</v>
      </c>
      <c r="G794" s="1">
        <v>5408.38</v>
      </c>
      <c r="H794" s="1">
        <v>5408.38</v>
      </c>
    </row>
    <row r="795" spans="1:8" x14ac:dyDescent="0.25">
      <c r="A795">
        <v>333</v>
      </c>
      <c r="B795">
        <v>29</v>
      </c>
      <c r="C795">
        <v>35</v>
      </c>
      <c r="D795">
        <v>4</v>
      </c>
      <c r="E795">
        <v>1</v>
      </c>
      <c r="F795" t="s">
        <v>234</v>
      </c>
      <c r="G795" s="1">
        <v>47818.32</v>
      </c>
      <c r="H795" s="1">
        <v>91078.49</v>
      </c>
    </row>
    <row r="796" spans="1:8" x14ac:dyDescent="0.25">
      <c r="A796">
        <v>333</v>
      </c>
      <c r="B796">
        <v>29</v>
      </c>
      <c r="C796">
        <v>35</v>
      </c>
      <c r="D796">
        <v>4</v>
      </c>
      <c r="E796">
        <v>4</v>
      </c>
      <c r="F796" t="s">
        <v>235</v>
      </c>
      <c r="G796" s="1">
        <v>0</v>
      </c>
      <c r="H796" s="1">
        <v>56574.65</v>
      </c>
    </row>
    <row r="797" spans="1:8" x14ac:dyDescent="0.25">
      <c r="A797">
        <v>333</v>
      </c>
      <c r="B797">
        <v>29</v>
      </c>
      <c r="C797">
        <v>35</v>
      </c>
      <c r="D797">
        <v>4</v>
      </c>
      <c r="E797">
        <v>5</v>
      </c>
      <c r="F797" t="s">
        <v>233</v>
      </c>
      <c r="G797" s="1">
        <v>21854.39</v>
      </c>
      <c r="H797" s="1">
        <v>26588.04</v>
      </c>
    </row>
    <row r="798" spans="1:8" x14ac:dyDescent="0.25">
      <c r="A798">
        <v>333</v>
      </c>
      <c r="B798">
        <v>29</v>
      </c>
      <c r="C798">
        <v>35</v>
      </c>
      <c r="D798">
        <v>4</v>
      </c>
      <c r="E798">
        <v>6</v>
      </c>
      <c r="F798" t="s">
        <v>246</v>
      </c>
      <c r="G798" s="1">
        <v>0</v>
      </c>
      <c r="H798" s="1">
        <v>6192.19</v>
      </c>
    </row>
    <row r="799" spans="1:8" x14ac:dyDescent="0.25">
      <c r="A799">
        <v>333</v>
      </c>
      <c r="B799">
        <v>29</v>
      </c>
      <c r="C799">
        <v>35</v>
      </c>
      <c r="D799">
        <v>6</v>
      </c>
      <c r="E799">
        <v>1</v>
      </c>
      <c r="F799" t="s">
        <v>234</v>
      </c>
      <c r="G799" s="1">
        <v>74583.06</v>
      </c>
      <c r="H799" s="1">
        <v>191139.26</v>
      </c>
    </row>
    <row r="800" spans="1:8" x14ac:dyDescent="0.25">
      <c r="A800">
        <v>333</v>
      </c>
      <c r="B800">
        <v>29</v>
      </c>
      <c r="C800">
        <v>35</v>
      </c>
      <c r="D800">
        <v>6</v>
      </c>
      <c r="E800">
        <v>4</v>
      </c>
      <c r="F800" t="s">
        <v>235</v>
      </c>
      <c r="G800" s="1">
        <v>0</v>
      </c>
      <c r="H800" s="1">
        <v>119588.56</v>
      </c>
    </row>
    <row r="801" spans="1:8" x14ac:dyDescent="0.25">
      <c r="A801">
        <v>333</v>
      </c>
      <c r="B801">
        <v>29</v>
      </c>
      <c r="C801">
        <v>35</v>
      </c>
      <c r="D801">
        <v>6</v>
      </c>
      <c r="E801">
        <v>5</v>
      </c>
      <c r="F801" t="s">
        <v>233</v>
      </c>
      <c r="G801" s="1">
        <v>42778.239999999998</v>
      </c>
      <c r="H801" s="1">
        <v>42778.239999999998</v>
      </c>
    </row>
    <row r="802" spans="1:8" x14ac:dyDescent="0.25">
      <c r="A802">
        <v>333</v>
      </c>
      <c r="B802">
        <v>29</v>
      </c>
      <c r="C802">
        <v>35</v>
      </c>
      <c r="D802">
        <v>6</v>
      </c>
      <c r="E802">
        <v>6</v>
      </c>
      <c r="F802" t="s">
        <v>246</v>
      </c>
      <c r="G802" s="1">
        <v>0</v>
      </c>
      <c r="H802" s="1">
        <v>8770.39</v>
      </c>
    </row>
    <row r="803" spans="1:8" x14ac:dyDescent="0.25">
      <c r="A803">
        <v>333</v>
      </c>
      <c r="B803">
        <v>29</v>
      </c>
      <c r="C803">
        <v>35</v>
      </c>
      <c r="D803">
        <v>7</v>
      </c>
      <c r="E803">
        <v>1</v>
      </c>
      <c r="F803" t="s">
        <v>234</v>
      </c>
      <c r="G803" s="1">
        <v>12509.17</v>
      </c>
      <c r="H803" s="1">
        <v>23429.17</v>
      </c>
    </row>
    <row r="804" spans="1:8" x14ac:dyDescent="0.25">
      <c r="A804">
        <v>333</v>
      </c>
      <c r="B804">
        <v>29</v>
      </c>
      <c r="C804">
        <v>35</v>
      </c>
      <c r="D804">
        <v>7</v>
      </c>
      <c r="E804">
        <v>4</v>
      </c>
      <c r="F804" t="s">
        <v>235</v>
      </c>
      <c r="G804" s="1">
        <v>0</v>
      </c>
      <c r="H804" s="1">
        <v>14836.27</v>
      </c>
    </row>
    <row r="805" spans="1:8" x14ac:dyDescent="0.25">
      <c r="A805">
        <v>333</v>
      </c>
      <c r="B805">
        <v>29</v>
      </c>
      <c r="C805">
        <v>35</v>
      </c>
      <c r="D805">
        <v>7</v>
      </c>
      <c r="E805">
        <v>5</v>
      </c>
      <c r="F805" t="s">
        <v>233</v>
      </c>
      <c r="G805" s="1">
        <v>2442.2600000000002</v>
      </c>
      <c r="H805" s="1">
        <v>15493.16</v>
      </c>
    </row>
    <row r="806" spans="1:8" x14ac:dyDescent="0.25">
      <c r="A806">
        <v>333</v>
      </c>
      <c r="B806">
        <v>29</v>
      </c>
      <c r="C806">
        <v>35</v>
      </c>
      <c r="D806">
        <v>7</v>
      </c>
      <c r="E806">
        <v>6</v>
      </c>
      <c r="F806" t="s">
        <v>246</v>
      </c>
      <c r="G806" s="1">
        <v>0</v>
      </c>
      <c r="H806" s="1">
        <v>2929.97</v>
      </c>
    </row>
    <row r="807" spans="1:8" x14ac:dyDescent="0.25">
      <c r="A807">
        <v>333</v>
      </c>
      <c r="B807">
        <v>29</v>
      </c>
      <c r="C807">
        <v>35</v>
      </c>
      <c r="D807">
        <v>8</v>
      </c>
      <c r="E807">
        <v>1</v>
      </c>
      <c r="F807" t="s">
        <v>234</v>
      </c>
      <c r="G807" s="1">
        <v>61027.49</v>
      </c>
      <c r="H807" s="1">
        <v>98550.49</v>
      </c>
    </row>
    <row r="808" spans="1:8" x14ac:dyDescent="0.25">
      <c r="A808">
        <v>333</v>
      </c>
      <c r="B808">
        <v>29</v>
      </c>
      <c r="C808">
        <v>35</v>
      </c>
      <c r="D808">
        <v>8</v>
      </c>
      <c r="E808">
        <v>4</v>
      </c>
      <c r="F808" t="s">
        <v>235</v>
      </c>
      <c r="G808" s="1">
        <v>0</v>
      </c>
      <c r="H808" s="1">
        <v>48303.15</v>
      </c>
    </row>
    <row r="809" spans="1:8" x14ac:dyDescent="0.25">
      <c r="A809">
        <v>333</v>
      </c>
      <c r="B809">
        <v>29</v>
      </c>
      <c r="C809">
        <v>35</v>
      </c>
      <c r="D809">
        <v>8</v>
      </c>
      <c r="E809">
        <v>5</v>
      </c>
      <c r="F809" t="s">
        <v>233</v>
      </c>
      <c r="G809" s="1">
        <v>22097.03</v>
      </c>
      <c r="H809" s="1">
        <v>24200.53</v>
      </c>
    </row>
    <row r="810" spans="1:8" x14ac:dyDescent="0.25">
      <c r="A810">
        <v>333</v>
      </c>
      <c r="B810">
        <v>29</v>
      </c>
      <c r="C810">
        <v>35</v>
      </c>
      <c r="D810">
        <v>8</v>
      </c>
      <c r="E810">
        <v>6</v>
      </c>
      <c r="F810" t="s">
        <v>246</v>
      </c>
      <c r="G810" s="1">
        <v>0</v>
      </c>
      <c r="H810" s="1">
        <v>29465.96</v>
      </c>
    </row>
    <row r="811" spans="1:8" x14ac:dyDescent="0.25">
      <c r="A811">
        <v>333</v>
      </c>
      <c r="B811">
        <v>29</v>
      </c>
      <c r="C811">
        <v>35</v>
      </c>
      <c r="D811">
        <v>9</v>
      </c>
      <c r="E811">
        <v>1</v>
      </c>
      <c r="F811" t="s">
        <v>234</v>
      </c>
      <c r="G811" s="1">
        <v>17026.95</v>
      </c>
      <c r="H811" s="1">
        <v>33137.360000000001</v>
      </c>
    </row>
    <row r="812" spans="1:8" x14ac:dyDescent="0.25">
      <c r="A812">
        <v>333</v>
      </c>
      <c r="B812">
        <v>29</v>
      </c>
      <c r="C812">
        <v>35</v>
      </c>
      <c r="D812">
        <v>9</v>
      </c>
      <c r="E812">
        <v>4</v>
      </c>
      <c r="F812" t="s">
        <v>235</v>
      </c>
      <c r="G812" s="1">
        <v>0</v>
      </c>
      <c r="H812" s="1">
        <v>10900.35</v>
      </c>
    </row>
    <row r="813" spans="1:8" x14ac:dyDescent="0.25">
      <c r="A813">
        <v>333</v>
      </c>
      <c r="B813">
        <v>29</v>
      </c>
      <c r="C813">
        <v>35</v>
      </c>
      <c r="D813">
        <v>9</v>
      </c>
      <c r="E813">
        <v>5</v>
      </c>
      <c r="F813" t="s">
        <v>233</v>
      </c>
      <c r="G813" s="1">
        <v>11809.22</v>
      </c>
      <c r="H813" s="1">
        <v>12775.1</v>
      </c>
    </row>
    <row r="814" spans="1:8" x14ac:dyDescent="0.25">
      <c r="A814">
        <v>333</v>
      </c>
      <c r="B814">
        <v>29</v>
      </c>
      <c r="C814">
        <v>35</v>
      </c>
      <c r="D814">
        <v>10</v>
      </c>
      <c r="E814">
        <v>1</v>
      </c>
      <c r="F814" t="s">
        <v>234</v>
      </c>
      <c r="G814" s="1">
        <v>45529.02</v>
      </c>
      <c r="H814" s="1">
        <v>81538.45</v>
      </c>
    </row>
    <row r="815" spans="1:8" x14ac:dyDescent="0.25">
      <c r="A815">
        <v>333</v>
      </c>
      <c r="B815">
        <v>29</v>
      </c>
      <c r="C815">
        <v>35</v>
      </c>
      <c r="D815">
        <v>10</v>
      </c>
      <c r="E815">
        <v>4</v>
      </c>
      <c r="F815" t="s">
        <v>235</v>
      </c>
      <c r="G815" s="1">
        <v>0</v>
      </c>
      <c r="H815" s="1">
        <v>51441.65</v>
      </c>
    </row>
    <row r="816" spans="1:8" x14ac:dyDescent="0.25">
      <c r="A816">
        <v>333</v>
      </c>
      <c r="B816">
        <v>29</v>
      </c>
      <c r="C816">
        <v>35</v>
      </c>
      <c r="D816">
        <v>10</v>
      </c>
      <c r="E816">
        <v>5</v>
      </c>
      <c r="F816" t="s">
        <v>233</v>
      </c>
      <c r="G816" s="1">
        <v>19956.41</v>
      </c>
      <c r="H816" s="1">
        <v>23756.16</v>
      </c>
    </row>
    <row r="817" spans="1:8" x14ac:dyDescent="0.25">
      <c r="A817">
        <v>333</v>
      </c>
      <c r="B817">
        <v>29</v>
      </c>
      <c r="C817">
        <v>35</v>
      </c>
      <c r="D817">
        <v>10</v>
      </c>
      <c r="E817">
        <v>6</v>
      </c>
      <c r="F817" t="s">
        <v>246</v>
      </c>
      <c r="G817" s="1">
        <v>0</v>
      </c>
      <c r="H817" s="1">
        <v>13959.6</v>
      </c>
    </row>
    <row r="818" spans="1:8" x14ac:dyDescent="0.25">
      <c r="A818">
        <v>333</v>
      </c>
      <c r="B818">
        <v>29</v>
      </c>
      <c r="C818">
        <v>35</v>
      </c>
      <c r="D818">
        <v>11</v>
      </c>
      <c r="E818">
        <v>1</v>
      </c>
      <c r="F818" t="s">
        <v>234</v>
      </c>
      <c r="G818" s="1">
        <v>377059.15</v>
      </c>
      <c r="H818" s="1">
        <v>805856.26</v>
      </c>
    </row>
    <row r="819" spans="1:8" x14ac:dyDescent="0.25">
      <c r="A819">
        <v>333</v>
      </c>
      <c r="B819">
        <v>29</v>
      </c>
      <c r="C819">
        <v>35</v>
      </c>
      <c r="D819">
        <v>11</v>
      </c>
      <c r="E819">
        <v>4</v>
      </c>
      <c r="F819" t="s">
        <v>235</v>
      </c>
      <c r="G819" s="1">
        <v>0</v>
      </c>
      <c r="H819" s="1">
        <v>508307.48</v>
      </c>
    </row>
    <row r="820" spans="1:8" x14ac:dyDescent="0.25">
      <c r="A820">
        <v>333</v>
      </c>
      <c r="B820">
        <v>29</v>
      </c>
      <c r="C820">
        <v>35</v>
      </c>
      <c r="D820">
        <v>11</v>
      </c>
      <c r="E820">
        <v>5</v>
      </c>
      <c r="F820" t="s">
        <v>233</v>
      </c>
      <c r="G820" s="1">
        <v>244695.25</v>
      </c>
      <c r="H820" s="1">
        <v>244695.26</v>
      </c>
    </row>
    <row r="821" spans="1:8" x14ac:dyDescent="0.25">
      <c r="A821">
        <v>333</v>
      </c>
      <c r="B821">
        <v>29</v>
      </c>
      <c r="C821">
        <v>35</v>
      </c>
      <c r="D821">
        <v>11</v>
      </c>
      <c r="E821">
        <v>6</v>
      </c>
      <c r="F821" t="s">
        <v>246</v>
      </c>
      <c r="G821" s="1">
        <v>0</v>
      </c>
      <c r="H821" s="1">
        <v>604.91</v>
      </c>
    </row>
    <row r="822" spans="1:8" x14ac:dyDescent="0.25">
      <c r="A822">
        <v>333</v>
      </c>
      <c r="B822">
        <v>29</v>
      </c>
      <c r="C822">
        <v>35</v>
      </c>
      <c r="D822">
        <v>12</v>
      </c>
      <c r="E822">
        <v>1</v>
      </c>
      <c r="F822" t="s">
        <v>234</v>
      </c>
      <c r="G822" s="1">
        <v>24324.14</v>
      </c>
      <c r="H822" s="1">
        <v>47920.02</v>
      </c>
    </row>
    <row r="823" spans="1:8" x14ac:dyDescent="0.25">
      <c r="A823">
        <v>333</v>
      </c>
      <c r="B823">
        <v>29</v>
      </c>
      <c r="C823">
        <v>35</v>
      </c>
      <c r="D823">
        <v>12</v>
      </c>
      <c r="E823">
        <v>4</v>
      </c>
      <c r="F823" t="s">
        <v>235</v>
      </c>
      <c r="G823" s="1">
        <v>0</v>
      </c>
      <c r="H823" s="1">
        <v>28974.639999999999</v>
      </c>
    </row>
    <row r="824" spans="1:8" x14ac:dyDescent="0.25">
      <c r="A824">
        <v>333</v>
      </c>
      <c r="B824">
        <v>29</v>
      </c>
      <c r="C824">
        <v>35</v>
      </c>
      <c r="D824">
        <v>12</v>
      </c>
      <c r="E824">
        <v>5</v>
      </c>
      <c r="F824" t="s">
        <v>233</v>
      </c>
      <c r="G824" s="1">
        <v>781.15</v>
      </c>
      <c r="H824" s="1">
        <v>12991.61</v>
      </c>
    </row>
    <row r="825" spans="1:8" x14ac:dyDescent="0.25">
      <c r="A825">
        <v>333</v>
      </c>
      <c r="B825">
        <v>29</v>
      </c>
      <c r="C825">
        <v>35</v>
      </c>
      <c r="D825">
        <v>12</v>
      </c>
      <c r="E825">
        <v>6</v>
      </c>
      <c r="F825" t="s">
        <v>246</v>
      </c>
      <c r="G825" s="1">
        <v>0</v>
      </c>
      <c r="H825" s="1">
        <v>4270.07</v>
      </c>
    </row>
    <row r="826" spans="1:8" x14ac:dyDescent="0.25">
      <c r="A826">
        <v>333</v>
      </c>
      <c r="B826">
        <v>29</v>
      </c>
      <c r="C826">
        <v>35</v>
      </c>
      <c r="D826">
        <v>13</v>
      </c>
      <c r="E826">
        <v>1</v>
      </c>
      <c r="F826" t="s">
        <v>234</v>
      </c>
      <c r="G826" s="1">
        <v>51231.49</v>
      </c>
      <c r="H826" s="1">
        <v>103983.1</v>
      </c>
    </row>
    <row r="827" spans="1:8" x14ac:dyDescent="0.25">
      <c r="A827">
        <v>333</v>
      </c>
      <c r="B827">
        <v>29</v>
      </c>
      <c r="C827">
        <v>35</v>
      </c>
      <c r="D827">
        <v>13</v>
      </c>
      <c r="E827">
        <v>3</v>
      </c>
      <c r="F827" t="s">
        <v>245</v>
      </c>
      <c r="G827" s="1">
        <v>0</v>
      </c>
      <c r="H827" s="1">
        <v>491</v>
      </c>
    </row>
    <row r="828" spans="1:8" x14ac:dyDescent="0.25">
      <c r="A828">
        <v>333</v>
      </c>
      <c r="B828">
        <v>29</v>
      </c>
      <c r="C828">
        <v>35</v>
      </c>
      <c r="D828">
        <v>13</v>
      </c>
      <c r="E828">
        <v>4</v>
      </c>
      <c r="F828" t="s">
        <v>235</v>
      </c>
      <c r="G828" s="1">
        <v>0</v>
      </c>
      <c r="H828" s="1">
        <v>23317.78</v>
      </c>
    </row>
    <row r="829" spans="1:8" x14ac:dyDescent="0.25">
      <c r="A829">
        <v>333</v>
      </c>
      <c r="B829">
        <v>29</v>
      </c>
      <c r="C829">
        <v>35</v>
      </c>
      <c r="D829">
        <v>13</v>
      </c>
      <c r="E829">
        <v>5</v>
      </c>
      <c r="F829" t="s">
        <v>233</v>
      </c>
      <c r="G829" s="1">
        <v>45902.09</v>
      </c>
      <c r="H829" s="1">
        <v>45902.09</v>
      </c>
    </row>
    <row r="830" spans="1:8" x14ac:dyDescent="0.25">
      <c r="A830">
        <v>333</v>
      </c>
      <c r="B830">
        <v>29</v>
      </c>
      <c r="C830">
        <v>35</v>
      </c>
      <c r="D830">
        <v>13</v>
      </c>
      <c r="E830">
        <v>6</v>
      </c>
      <c r="F830" t="s">
        <v>246</v>
      </c>
      <c r="G830" s="1">
        <v>0</v>
      </c>
      <c r="H830" s="1">
        <v>4220.33</v>
      </c>
    </row>
    <row r="831" spans="1:8" x14ac:dyDescent="0.25">
      <c r="A831">
        <v>333</v>
      </c>
      <c r="B831">
        <v>29</v>
      </c>
      <c r="C831">
        <v>35</v>
      </c>
      <c r="D831">
        <v>14</v>
      </c>
      <c r="E831">
        <v>1</v>
      </c>
      <c r="F831" t="s">
        <v>234</v>
      </c>
      <c r="G831" s="1">
        <v>169448.67</v>
      </c>
      <c r="H831" s="1">
        <v>303313.21000000002</v>
      </c>
    </row>
    <row r="832" spans="1:8" x14ac:dyDescent="0.25">
      <c r="A832">
        <v>333</v>
      </c>
      <c r="B832">
        <v>29</v>
      </c>
      <c r="C832">
        <v>35</v>
      </c>
      <c r="D832">
        <v>14</v>
      </c>
      <c r="E832">
        <v>4</v>
      </c>
      <c r="F832" t="s">
        <v>235</v>
      </c>
      <c r="G832" s="1">
        <v>0</v>
      </c>
      <c r="H832" s="1">
        <v>160767.10999999999</v>
      </c>
    </row>
    <row r="833" spans="1:8" x14ac:dyDescent="0.25">
      <c r="A833">
        <v>333</v>
      </c>
      <c r="B833">
        <v>29</v>
      </c>
      <c r="C833">
        <v>35</v>
      </c>
      <c r="D833">
        <v>15</v>
      </c>
      <c r="E833">
        <v>1</v>
      </c>
      <c r="F833" t="s">
        <v>234</v>
      </c>
      <c r="G833" s="1">
        <v>5968.38</v>
      </c>
      <c r="H833" s="1">
        <v>15068.38</v>
      </c>
    </row>
    <row r="834" spans="1:8" x14ac:dyDescent="0.25">
      <c r="A834">
        <v>333</v>
      </c>
      <c r="B834">
        <v>29</v>
      </c>
      <c r="C834">
        <v>35</v>
      </c>
      <c r="D834">
        <v>15</v>
      </c>
      <c r="E834">
        <v>4</v>
      </c>
      <c r="F834" t="s">
        <v>235</v>
      </c>
      <c r="G834" s="1">
        <v>0</v>
      </c>
      <c r="H834" s="1">
        <v>4764.09</v>
      </c>
    </row>
    <row r="835" spans="1:8" x14ac:dyDescent="0.25">
      <c r="A835">
        <v>333</v>
      </c>
      <c r="B835">
        <v>29</v>
      </c>
      <c r="C835">
        <v>35</v>
      </c>
      <c r="D835">
        <v>15</v>
      </c>
      <c r="E835">
        <v>5</v>
      </c>
      <c r="F835" t="s">
        <v>233</v>
      </c>
      <c r="G835" s="1">
        <v>290.85000000000002</v>
      </c>
      <c r="H835" s="1">
        <v>5520.93</v>
      </c>
    </row>
    <row r="836" spans="1:8" x14ac:dyDescent="0.25">
      <c r="A836">
        <v>333</v>
      </c>
      <c r="B836">
        <v>29</v>
      </c>
      <c r="C836">
        <v>35</v>
      </c>
      <c r="D836">
        <v>15</v>
      </c>
      <c r="E836">
        <v>6</v>
      </c>
      <c r="F836" t="s">
        <v>246</v>
      </c>
      <c r="G836" s="1">
        <v>0</v>
      </c>
      <c r="H836" s="1">
        <v>4775.1499999999996</v>
      </c>
    </row>
    <row r="837" spans="1:8" x14ac:dyDescent="0.25">
      <c r="A837">
        <v>333</v>
      </c>
      <c r="B837">
        <v>29</v>
      </c>
      <c r="C837">
        <v>35</v>
      </c>
      <c r="D837">
        <v>16</v>
      </c>
      <c r="E837">
        <v>1</v>
      </c>
      <c r="F837" t="s">
        <v>234</v>
      </c>
      <c r="G837" s="1">
        <v>77631.509999999995</v>
      </c>
      <c r="H837" s="1">
        <v>122481.16</v>
      </c>
    </row>
    <row r="838" spans="1:8" x14ac:dyDescent="0.25">
      <c r="A838">
        <v>333</v>
      </c>
      <c r="B838">
        <v>29</v>
      </c>
      <c r="C838">
        <v>35</v>
      </c>
      <c r="D838">
        <v>16</v>
      </c>
      <c r="E838">
        <v>2</v>
      </c>
      <c r="F838" t="s">
        <v>244</v>
      </c>
      <c r="G838" s="1">
        <v>0</v>
      </c>
      <c r="H838" s="1">
        <v>111291.02</v>
      </c>
    </row>
    <row r="839" spans="1:8" x14ac:dyDescent="0.25">
      <c r="A839">
        <v>333</v>
      </c>
      <c r="B839">
        <v>29</v>
      </c>
      <c r="C839">
        <v>35</v>
      </c>
      <c r="D839">
        <v>16</v>
      </c>
      <c r="E839">
        <v>4</v>
      </c>
      <c r="F839" t="s">
        <v>235</v>
      </c>
      <c r="G839" s="1">
        <v>0</v>
      </c>
      <c r="H839" s="1">
        <v>19288.919999999998</v>
      </c>
    </row>
    <row r="840" spans="1:8" x14ac:dyDescent="0.25">
      <c r="A840">
        <v>333</v>
      </c>
      <c r="B840">
        <v>29</v>
      </c>
      <c r="C840">
        <v>35</v>
      </c>
      <c r="D840">
        <v>16</v>
      </c>
      <c r="E840">
        <v>5</v>
      </c>
      <c r="F840" t="s">
        <v>233</v>
      </c>
      <c r="G840" s="1">
        <v>20337.580000000002</v>
      </c>
      <c r="H840" s="1">
        <v>29908.98</v>
      </c>
    </row>
    <row r="841" spans="1:8" x14ac:dyDescent="0.25">
      <c r="A841">
        <v>333</v>
      </c>
      <c r="B841">
        <v>29</v>
      </c>
      <c r="C841">
        <v>35</v>
      </c>
      <c r="D841">
        <v>16</v>
      </c>
      <c r="E841">
        <v>6</v>
      </c>
      <c r="F841" t="s">
        <v>246</v>
      </c>
      <c r="G841" s="1">
        <v>0</v>
      </c>
      <c r="H841" s="1">
        <v>49954.98</v>
      </c>
    </row>
    <row r="842" spans="1:8" x14ac:dyDescent="0.25">
      <c r="A842">
        <v>333</v>
      </c>
      <c r="B842">
        <v>29</v>
      </c>
      <c r="C842">
        <v>35</v>
      </c>
      <c r="D842">
        <v>17</v>
      </c>
      <c r="E842">
        <v>1</v>
      </c>
      <c r="F842" t="s">
        <v>234</v>
      </c>
      <c r="G842" s="1">
        <v>212522.45</v>
      </c>
      <c r="H842" s="1">
        <v>456932.19</v>
      </c>
    </row>
    <row r="843" spans="1:8" x14ac:dyDescent="0.25">
      <c r="A843">
        <v>333</v>
      </c>
      <c r="B843">
        <v>29</v>
      </c>
      <c r="C843">
        <v>35</v>
      </c>
      <c r="D843">
        <v>17</v>
      </c>
      <c r="E843">
        <v>4</v>
      </c>
      <c r="F843" t="s">
        <v>235</v>
      </c>
      <c r="G843" s="1">
        <v>0</v>
      </c>
      <c r="H843" s="1">
        <v>44985.3</v>
      </c>
    </row>
    <row r="844" spans="1:8" x14ac:dyDescent="0.25">
      <c r="A844">
        <v>333</v>
      </c>
      <c r="B844">
        <v>29</v>
      </c>
      <c r="C844">
        <v>35</v>
      </c>
      <c r="D844">
        <v>17</v>
      </c>
      <c r="E844">
        <v>5</v>
      </c>
      <c r="F844" t="s">
        <v>233</v>
      </c>
      <c r="G844" s="1">
        <v>124888.59</v>
      </c>
      <c r="H844" s="1">
        <v>124888.59</v>
      </c>
    </row>
    <row r="845" spans="1:8" x14ac:dyDescent="0.25">
      <c r="A845">
        <v>333</v>
      </c>
      <c r="B845">
        <v>29</v>
      </c>
      <c r="C845">
        <v>35</v>
      </c>
      <c r="D845">
        <v>17</v>
      </c>
      <c r="E845">
        <v>6</v>
      </c>
      <c r="F845" t="s">
        <v>246</v>
      </c>
      <c r="G845" s="1">
        <v>0</v>
      </c>
      <c r="H845" s="1">
        <v>3983.88</v>
      </c>
    </row>
    <row r="846" spans="1:8" x14ac:dyDescent="0.25">
      <c r="A846">
        <v>333</v>
      </c>
      <c r="B846">
        <v>29</v>
      </c>
      <c r="C846">
        <v>35</v>
      </c>
      <c r="D846">
        <v>18</v>
      </c>
      <c r="E846">
        <v>1</v>
      </c>
      <c r="F846" t="s">
        <v>234</v>
      </c>
      <c r="G846" s="1">
        <v>19984.740000000002</v>
      </c>
      <c r="H846" s="1">
        <v>39114.79</v>
      </c>
    </row>
    <row r="847" spans="1:8" x14ac:dyDescent="0.25">
      <c r="A847">
        <v>333</v>
      </c>
      <c r="B847">
        <v>29</v>
      </c>
      <c r="C847">
        <v>35</v>
      </c>
      <c r="D847">
        <v>18</v>
      </c>
      <c r="E847">
        <v>4</v>
      </c>
      <c r="F847" t="s">
        <v>235</v>
      </c>
      <c r="G847" s="1">
        <v>0</v>
      </c>
      <c r="H847" s="1">
        <v>16160.06</v>
      </c>
    </row>
    <row r="848" spans="1:8" x14ac:dyDescent="0.25">
      <c r="A848">
        <v>333</v>
      </c>
      <c r="B848">
        <v>29</v>
      </c>
      <c r="C848">
        <v>35</v>
      </c>
      <c r="D848">
        <v>18</v>
      </c>
      <c r="E848">
        <v>5</v>
      </c>
      <c r="F848" t="s">
        <v>233</v>
      </c>
      <c r="G848" s="1">
        <v>11474.42</v>
      </c>
      <c r="H848" s="1">
        <v>12309.24</v>
      </c>
    </row>
    <row r="849" spans="1:8" x14ac:dyDescent="0.25">
      <c r="A849">
        <v>333</v>
      </c>
      <c r="B849">
        <v>29</v>
      </c>
      <c r="C849">
        <v>35</v>
      </c>
      <c r="D849">
        <v>18</v>
      </c>
      <c r="E849">
        <v>6</v>
      </c>
      <c r="F849" t="s">
        <v>246</v>
      </c>
      <c r="G849" s="1">
        <v>0</v>
      </c>
      <c r="H849" s="1">
        <v>3120.23</v>
      </c>
    </row>
    <row r="850" spans="1:8" x14ac:dyDescent="0.25">
      <c r="A850">
        <v>333</v>
      </c>
      <c r="B850">
        <v>29</v>
      </c>
      <c r="C850">
        <v>35</v>
      </c>
      <c r="D850">
        <v>19</v>
      </c>
      <c r="E850">
        <v>1</v>
      </c>
      <c r="F850" t="s">
        <v>234</v>
      </c>
      <c r="G850" s="1">
        <v>342340.45</v>
      </c>
      <c r="H850" s="1">
        <v>1022609.15</v>
      </c>
    </row>
    <row r="851" spans="1:8" x14ac:dyDescent="0.25">
      <c r="A851">
        <v>333</v>
      </c>
      <c r="B851">
        <v>29</v>
      </c>
      <c r="C851">
        <v>35</v>
      </c>
      <c r="D851">
        <v>19</v>
      </c>
      <c r="E851">
        <v>4</v>
      </c>
      <c r="F851" t="s">
        <v>235</v>
      </c>
      <c r="G851" s="1">
        <v>0</v>
      </c>
      <c r="H851" s="1">
        <v>387551.66</v>
      </c>
    </row>
    <row r="852" spans="1:8" x14ac:dyDescent="0.25">
      <c r="A852">
        <v>333</v>
      </c>
      <c r="B852">
        <v>29</v>
      </c>
      <c r="C852">
        <v>35</v>
      </c>
      <c r="D852">
        <v>19</v>
      </c>
      <c r="E852">
        <v>5</v>
      </c>
      <c r="F852" t="s">
        <v>233</v>
      </c>
      <c r="G852" s="1">
        <v>110387.93</v>
      </c>
      <c r="H852" s="1">
        <v>110387.93</v>
      </c>
    </row>
    <row r="853" spans="1:8" x14ac:dyDescent="0.25">
      <c r="A853">
        <v>333</v>
      </c>
      <c r="B853">
        <v>29</v>
      </c>
      <c r="C853">
        <v>35</v>
      </c>
      <c r="D853">
        <v>19</v>
      </c>
      <c r="E853">
        <v>6</v>
      </c>
      <c r="F853" t="s">
        <v>246</v>
      </c>
      <c r="G853" s="1">
        <v>0</v>
      </c>
      <c r="H853" s="1">
        <v>2950.84</v>
      </c>
    </row>
    <row r="854" spans="1:8" x14ac:dyDescent="0.25">
      <c r="A854">
        <v>333</v>
      </c>
      <c r="B854">
        <v>29</v>
      </c>
      <c r="C854">
        <v>35</v>
      </c>
      <c r="D854">
        <v>20</v>
      </c>
      <c r="E854">
        <v>1</v>
      </c>
      <c r="F854" t="s">
        <v>234</v>
      </c>
      <c r="G854" s="1">
        <v>0</v>
      </c>
      <c r="H854" s="1">
        <v>1404.8</v>
      </c>
    </row>
    <row r="855" spans="1:8" x14ac:dyDescent="0.25">
      <c r="A855">
        <v>333</v>
      </c>
      <c r="B855">
        <v>29</v>
      </c>
      <c r="C855">
        <v>35</v>
      </c>
      <c r="D855">
        <v>20</v>
      </c>
      <c r="E855">
        <v>4</v>
      </c>
      <c r="F855" t="s">
        <v>235</v>
      </c>
      <c r="G855" s="1">
        <v>0</v>
      </c>
      <c r="H855" s="1">
        <v>1202.92</v>
      </c>
    </row>
    <row r="856" spans="1:8" x14ac:dyDescent="0.25">
      <c r="A856">
        <v>333</v>
      </c>
      <c r="B856">
        <v>29</v>
      </c>
      <c r="C856">
        <v>35</v>
      </c>
      <c r="D856">
        <v>20</v>
      </c>
      <c r="E856">
        <v>5</v>
      </c>
      <c r="F856" t="s">
        <v>233</v>
      </c>
      <c r="G856" s="1">
        <v>0</v>
      </c>
      <c r="H856" s="1">
        <v>5212.67</v>
      </c>
    </row>
    <row r="857" spans="1:8" x14ac:dyDescent="0.25">
      <c r="A857">
        <v>333</v>
      </c>
      <c r="B857">
        <v>29</v>
      </c>
      <c r="C857">
        <v>35</v>
      </c>
      <c r="D857">
        <v>21</v>
      </c>
      <c r="E857">
        <v>1</v>
      </c>
      <c r="F857" t="s">
        <v>234</v>
      </c>
      <c r="G857" s="1">
        <v>152762.96</v>
      </c>
      <c r="H857" s="1">
        <v>231914.57</v>
      </c>
    </row>
    <row r="858" spans="1:8" x14ac:dyDescent="0.25">
      <c r="A858">
        <v>333</v>
      </c>
      <c r="B858">
        <v>29</v>
      </c>
      <c r="C858">
        <v>35</v>
      </c>
      <c r="D858">
        <v>21</v>
      </c>
      <c r="E858">
        <v>4</v>
      </c>
      <c r="F858" t="s">
        <v>235</v>
      </c>
      <c r="G858" s="1">
        <v>0</v>
      </c>
      <c r="H858" s="1">
        <v>133672.57</v>
      </c>
    </row>
    <row r="859" spans="1:8" x14ac:dyDescent="0.25">
      <c r="A859">
        <v>333</v>
      </c>
      <c r="B859">
        <v>29</v>
      </c>
      <c r="C859">
        <v>35</v>
      </c>
      <c r="D859">
        <v>21</v>
      </c>
      <c r="E859">
        <v>5</v>
      </c>
      <c r="F859" t="s">
        <v>233</v>
      </c>
      <c r="G859" s="1">
        <v>3337.44</v>
      </c>
      <c r="H859" s="1">
        <v>53210.03</v>
      </c>
    </row>
    <row r="860" spans="1:8" x14ac:dyDescent="0.25">
      <c r="A860">
        <v>333</v>
      </c>
      <c r="B860">
        <v>29</v>
      </c>
      <c r="C860">
        <v>35</v>
      </c>
      <c r="D860">
        <v>21</v>
      </c>
      <c r="E860">
        <v>6</v>
      </c>
      <c r="F860" t="s">
        <v>246</v>
      </c>
      <c r="G860" s="1">
        <v>0</v>
      </c>
      <c r="H860" s="1">
        <v>114006.5</v>
      </c>
    </row>
    <row r="861" spans="1:8" x14ac:dyDescent="0.25">
      <c r="A861">
        <v>333</v>
      </c>
      <c r="B861">
        <v>29</v>
      </c>
      <c r="C861">
        <v>35</v>
      </c>
      <c r="D861">
        <v>22</v>
      </c>
      <c r="E861">
        <v>1</v>
      </c>
      <c r="F861" t="s">
        <v>234</v>
      </c>
      <c r="G861" s="1">
        <v>17963.75</v>
      </c>
      <c r="H861" s="1">
        <v>38380.5</v>
      </c>
    </row>
    <row r="862" spans="1:8" x14ac:dyDescent="0.25">
      <c r="A862">
        <v>333</v>
      </c>
      <c r="B862">
        <v>29</v>
      </c>
      <c r="C862">
        <v>35</v>
      </c>
      <c r="D862">
        <v>22</v>
      </c>
      <c r="E862">
        <v>4</v>
      </c>
      <c r="F862" t="s">
        <v>235</v>
      </c>
      <c r="G862" s="1">
        <v>0</v>
      </c>
      <c r="H862" s="1">
        <v>25127.02</v>
      </c>
    </row>
    <row r="863" spans="1:8" x14ac:dyDescent="0.25">
      <c r="A863">
        <v>333</v>
      </c>
      <c r="B863">
        <v>29</v>
      </c>
      <c r="C863">
        <v>35</v>
      </c>
      <c r="D863">
        <v>22</v>
      </c>
      <c r="E863">
        <v>5</v>
      </c>
      <c r="F863" t="s">
        <v>233</v>
      </c>
      <c r="G863" s="1">
        <v>11258.98</v>
      </c>
      <c r="H863" s="1">
        <v>11258.98</v>
      </c>
    </row>
    <row r="864" spans="1:8" x14ac:dyDescent="0.25">
      <c r="A864">
        <v>333</v>
      </c>
      <c r="B864">
        <v>29</v>
      </c>
      <c r="C864">
        <v>35</v>
      </c>
      <c r="D864">
        <v>22</v>
      </c>
      <c r="E864">
        <v>6</v>
      </c>
      <c r="F864" t="s">
        <v>246</v>
      </c>
      <c r="G864" s="1">
        <v>0</v>
      </c>
      <c r="H864" s="1">
        <v>642.24</v>
      </c>
    </row>
    <row r="865" spans="1:8" x14ac:dyDescent="0.25">
      <c r="A865">
        <v>333</v>
      </c>
      <c r="B865">
        <v>29</v>
      </c>
      <c r="C865">
        <v>35</v>
      </c>
      <c r="D865">
        <v>23</v>
      </c>
      <c r="E865">
        <v>1</v>
      </c>
      <c r="F865" t="s">
        <v>234</v>
      </c>
      <c r="G865" s="1">
        <v>0</v>
      </c>
      <c r="H865" s="1">
        <v>3964.48</v>
      </c>
    </row>
    <row r="866" spans="1:8" x14ac:dyDescent="0.25">
      <c r="A866">
        <v>333</v>
      </c>
      <c r="B866">
        <v>29</v>
      </c>
      <c r="C866">
        <v>35</v>
      </c>
      <c r="D866">
        <v>23</v>
      </c>
      <c r="E866">
        <v>4</v>
      </c>
      <c r="F866" t="s">
        <v>235</v>
      </c>
      <c r="G866" s="1">
        <v>0</v>
      </c>
      <c r="H866" s="1">
        <v>1080.24</v>
      </c>
    </row>
    <row r="867" spans="1:8" x14ac:dyDescent="0.25">
      <c r="A867">
        <v>333</v>
      </c>
      <c r="B867">
        <v>29</v>
      </c>
      <c r="C867">
        <v>35</v>
      </c>
      <c r="D867">
        <v>23</v>
      </c>
      <c r="E867">
        <v>5</v>
      </c>
      <c r="F867" t="s">
        <v>233</v>
      </c>
      <c r="G867" s="1">
        <v>0</v>
      </c>
      <c r="H867" s="1">
        <v>2866.56</v>
      </c>
    </row>
    <row r="868" spans="1:8" x14ac:dyDescent="0.25">
      <c r="A868">
        <v>333</v>
      </c>
      <c r="B868">
        <v>29</v>
      </c>
      <c r="C868">
        <v>35</v>
      </c>
      <c r="D868">
        <v>24</v>
      </c>
      <c r="E868">
        <v>1</v>
      </c>
      <c r="F868" t="s">
        <v>234</v>
      </c>
      <c r="G868" s="1">
        <v>73659.460000000006</v>
      </c>
      <c r="H868" s="1">
        <v>147860.57</v>
      </c>
    </row>
    <row r="869" spans="1:8" x14ac:dyDescent="0.25">
      <c r="A869">
        <v>333</v>
      </c>
      <c r="B869">
        <v>29</v>
      </c>
      <c r="C869">
        <v>35</v>
      </c>
      <c r="D869">
        <v>24</v>
      </c>
      <c r="E869">
        <v>4</v>
      </c>
      <c r="F869" t="s">
        <v>235</v>
      </c>
      <c r="G869" s="1">
        <v>0</v>
      </c>
      <c r="H869" s="1">
        <v>66626.62</v>
      </c>
    </row>
    <row r="870" spans="1:8" x14ac:dyDescent="0.25">
      <c r="A870">
        <v>333</v>
      </c>
      <c r="B870">
        <v>29</v>
      </c>
      <c r="C870">
        <v>35</v>
      </c>
      <c r="D870">
        <v>24</v>
      </c>
      <c r="E870">
        <v>5</v>
      </c>
      <c r="F870" t="s">
        <v>233</v>
      </c>
      <c r="G870" s="1">
        <v>39249.17</v>
      </c>
      <c r="H870" s="1">
        <v>39249.17</v>
      </c>
    </row>
    <row r="871" spans="1:8" x14ac:dyDescent="0.25">
      <c r="A871">
        <v>333</v>
      </c>
      <c r="B871">
        <v>29</v>
      </c>
      <c r="C871">
        <v>35</v>
      </c>
      <c r="D871">
        <v>24</v>
      </c>
      <c r="E871">
        <v>6</v>
      </c>
      <c r="F871" t="s">
        <v>246</v>
      </c>
      <c r="G871" s="1">
        <v>0</v>
      </c>
      <c r="H871" s="1">
        <v>9873.07</v>
      </c>
    </row>
    <row r="872" spans="1:8" x14ac:dyDescent="0.25">
      <c r="A872">
        <v>333</v>
      </c>
      <c r="B872">
        <v>29</v>
      </c>
      <c r="C872">
        <v>35</v>
      </c>
      <c r="D872">
        <v>25</v>
      </c>
      <c r="E872">
        <v>1</v>
      </c>
      <c r="F872" t="s">
        <v>234</v>
      </c>
      <c r="G872" s="1">
        <v>358249.16</v>
      </c>
      <c r="H872" s="1">
        <v>723549.68</v>
      </c>
    </row>
    <row r="873" spans="1:8" x14ac:dyDescent="0.25">
      <c r="A873">
        <v>333</v>
      </c>
      <c r="B873">
        <v>29</v>
      </c>
      <c r="C873">
        <v>35</v>
      </c>
      <c r="D873">
        <v>25</v>
      </c>
      <c r="E873">
        <v>4</v>
      </c>
      <c r="F873" t="s">
        <v>235</v>
      </c>
      <c r="G873" s="1">
        <v>0</v>
      </c>
      <c r="H873" s="1">
        <v>472769.62</v>
      </c>
    </row>
    <row r="874" spans="1:8" x14ac:dyDescent="0.25">
      <c r="A874">
        <v>333</v>
      </c>
      <c r="B874">
        <v>29</v>
      </c>
      <c r="C874">
        <v>35</v>
      </c>
      <c r="D874">
        <v>25</v>
      </c>
      <c r="E874">
        <v>5</v>
      </c>
      <c r="F874" t="s">
        <v>233</v>
      </c>
      <c r="G874" s="1">
        <v>211778.62</v>
      </c>
      <c r="H874" s="1">
        <v>211778.62</v>
      </c>
    </row>
    <row r="875" spans="1:8" x14ac:dyDescent="0.25">
      <c r="A875">
        <v>333</v>
      </c>
      <c r="B875">
        <v>29</v>
      </c>
      <c r="C875">
        <v>35</v>
      </c>
      <c r="D875">
        <v>25</v>
      </c>
      <c r="E875">
        <v>6</v>
      </c>
      <c r="F875" t="s">
        <v>246</v>
      </c>
      <c r="G875" s="1">
        <v>0</v>
      </c>
      <c r="H875" s="1">
        <v>3918.1</v>
      </c>
    </row>
    <row r="876" spans="1:8" x14ac:dyDescent="0.25">
      <c r="A876">
        <v>333</v>
      </c>
      <c r="B876">
        <v>29</v>
      </c>
      <c r="C876">
        <v>35</v>
      </c>
      <c r="D876">
        <v>26</v>
      </c>
      <c r="E876">
        <v>1</v>
      </c>
      <c r="F876" t="s">
        <v>234</v>
      </c>
      <c r="G876" s="1">
        <v>51751.47</v>
      </c>
      <c r="H876" s="1">
        <v>73127.820000000007</v>
      </c>
    </row>
    <row r="877" spans="1:8" x14ac:dyDescent="0.25">
      <c r="A877">
        <v>333</v>
      </c>
      <c r="B877">
        <v>29</v>
      </c>
      <c r="C877">
        <v>35</v>
      </c>
      <c r="D877">
        <v>26</v>
      </c>
      <c r="E877">
        <v>4</v>
      </c>
      <c r="F877" t="s">
        <v>235</v>
      </c>
      <c r="G877" s="1">
        <v>0</v>
      </c>
      <c r="H877" s="1">
        <v>18471.34</v>
      </c>
    </row>
    <row r="878" spans="1:8" x14ac:dyDescent="0.25">
      <c r="A878">
        <v>333</v>
      </c>
      <c r="B878">
        <v>29</v>
      </c>
      <c r="C878">
        <v>35</v>
      </c>
      <c r="D878">
        <v>26</v>
      </c>
      <c r="E878">
        <v>5</v>
      </c>
      <c r="F878" t="s">
        <v>233</v>
      </c>
      <c r="G878" s="1">
        <v>3652.83</v>
      </c>
      <c r="H878" s="1">
        <v>15699.46</v>
      </c>
    </row>
    <row r="879" spans="1:8" x14ac:dyDescent="0.25">
      <c r="A879">
        <v>333</v>
      </c>
      <c r="B879">
        <v>29</v>
      </c>
      <c r="C879">
        <v>35</v>
      </c>
      <c r="D879">
        <v>26</v>
      </c>
      <c r="E879">
        <v>6</v>
      </c>
      <c r="F879" t="s">
        <v>246</v>
      </c>
      <c r="G879" s="1">
        <v>0</v>
      </c>
      <c r="H879" s="1">
        <v>40231.01</v>
      </c>
    </row>
    <row r="880" spans="1:8" x14ac:dyDescent="0.25">
      <c r="A880">
        <v>333</v>
      </c>
      <c r="B880">
        <v>29</v>
      </c>
      <c r="C880">
        <v>35</v>
      </c>
      <c r="D880">
        <v>27</v>
      </c>
      <c r="E880">
        <v>1</v>
      </c>
      <c r="F880" t="s">
        <v>234</v>
      </c>
      <c r="G880" s="1">
        <v>33100.54</v>
      </c>
      <c r="H880" s="1">
        <v>63134.55</v>
      </c>
    </row>
    <row r="881" spans="1:8" x14ac:dyDescent="0.25">
      <c r="A881">
        <v>333</v>
      </c>
      <c r="B881">
        <v>29</v>
      </c>
      <c r="C881">
        <v>35</v>
      </c>
      <c r="D881">
        <v>27</v>
      </c>
      <c r="E881">
        <v>4</v>
      </c>
      <c r="F881" t="s">
        <v>235</v>
      </c>
      <c r="G881" s="1">
        <v>0</v>
      </c>
      <c r="H881" s="1">
        <v>12286.56</v>
      </c>
    </row>
    <row r="882" spans="1:8" x14ac:dyDescent="0.25">
      <c r="A882">
        <v>333</v>
      </c>
      <c r="B882">
        <v>29</v>
      </c>
      <c r="C882">
        <v>35</v>
      </c>
      <c r="D882">
        <v>27</v>
      </c>
      <c r="E882">
        <v>5</v>
      </c>
      <c r="F882" t="s">
        <v>233</v>
      </c>
      <c r="G882" s="1">
        <v>0</v>
      </c>
      <c r="H882" s="1">
        <v>43463.77</v>
      </c>
    </row>
    <row r="883" spans="1:8" x14ac:dyDescent="0.25">
      <c r="A883">
        <v>333</v>
      </c>
      <c r="B883">
        <v>29</v>
      </c>
      <c r="C883">
        <v>35</v>
      </c>
      <c r="D883">
        <v>27</v>
      </c>
      <c r="E883">
        <v>6</v>
      </c>
      <c r="F883" t="s">
        <v>246</v>
      </c>
      <c r="G883" s="1">
        <v>0</v>
      </c>
      <c r="H883" s="1">
        <v>6018.87</v>
      </c>
    </row>
    <row r="884" spans="1:8" x14ac:dyDescent="0.25">
      <c r="A884">
        <v>333</v>
      </c>
      <c r="B884">
        <v>29</v>
      </c>
      <c r="C884">
        <v>35</v>
      </c>
      <c r="D884">
        <v>28</v>
      </c>
      <c r="E884">
        <v>1</v>
      </c>
      <c r="F884" t="s">
        <v>234</v>
      </c>
      <c r="G884" s="1">
        <v>48460.45</v>
      </c>
      <c r="H884" s="1">
        <v>69341.17</v>
      </c>
    </row>
    <row r="885" spans="1:8" x14ac:dyDescent="0.25">
      <c r="A885">
        <v>333</v>
      </c>
      <c r="B885">
        <v>29</v>
      </c>
      <c r="C885">
        <v>35</v>
      </c>
      <c r="D885">
        <v>28</v>
      </c>
      <c r="E885">
        <v>2</v>
      </c>
      <c r="F885" t="s">
        <v>244</v>
      </c>
      <c r="G885" s="1">
        <v>0</v>
      </c>
      <c r="H885" s="1">
        <v>21424.52</v>
      </c>
    </row>
    <row r="886" spans="1:8" x14ac:dyDescent="0.25">
      <c r="A886">
        <v>333</v>
      </c>
      <c r="B886">
        <v>29</v>
      </c>
      <c r="C886">
        <v>35</v>
      </c>
      <c r="D886">
        <v>28</v>
      </c>
      <c r="E886">
        <v>4</v>
      </c>
      <c r="F886" t="s">
        <v>235</v>
      </c>
      <c r="G886" s="1">
        <v>0</v>
      </c>
      <c r="H886" s="1">
        <v>9778.67</v>
      </c>
    </row>
    <row r="887" spans="1:8" x14ac:dyDescent="0.25">
      <c r="A887">
        <v>333</v>
      </c>
      <c r="B887">
        <v>29</v>
      </c>
      <c r="C887">
        <v>35</v>
      </c>
      <c r="D887">
        <v>28</v>
      </c>
      <c r="E887">
        <v>5</v>
      </c>
      <c r="F887" t="s">
        <v>233</v>
      </c>
      <c r="G887" s="1">
        <v>0</v>
      </c>
      <c r="H887" s="1">
        <v>30276.55</v>
      </c>
    </row>
    <row r="888" spans="1:8" x14ac:dyDescent="0.25">
      <c r="A888">
        <v>333</v>
      </c>
      <c r="B888">
        <v>29</v>
      </c>
      <c r="C888">
        <v>35</v>
      </c>
      <c r="D888">
        <v>28</v>
      </c>
      <c r="E888">
        <v>6</v>
      </c>
      <c r="F888" t="s">
        <v>246</v>
      </c>
      <c r="G888" s="1">
        <v>0</v>
      </c>
      <c r="H888" s="1">
        <v>31707.9</v>
      </c>
    </row>
    <row r="889" spans="1:8" x14ac:dyDescent="0.25">
      <c r="A889">
        <v>333</v>
      </c>
      <c r="B889">
        <v>29</v>
      </c>
      <c r="C889">
        <v>35</v>
      </c>
      <c r="D889">
        <v>29</v>
      </c>
      <c r="E889">
        <v>1</v>
      </c>
      <c r="F889" t="s">
        <v>234</v>
      </c>
      <c r="G889" s="1">
        <v>37660.129999999997</v>
      </c>
      <c r="H889" s="1">
        <v>81882.03</v>
      </c>
    </row>
    <row r="890" spans="1:8" x14ac:dyDescent="0.25">
      <c r="A890">
        <v>333</v>
      </c>
      <c r="B890">
        <v>29</v>
      </c>
      <c r="C890">
        <v>35</v>
      </c>
      <c r="D890">
        <v>29</v>
      </c>
      <c r="E890">
        <v>4</v>
      </c>
      <c r="F890" t="s">
        <v>235</v>
      </c>
      <c r="G890" s="1">
        <v>0</v>
      </c>
      <c r="H890" s="1">
        <v>17927.12</v>
      </c>
    </row>
    <row r="891" spans="1:8" x14ac:dyDescent="0.25">
      <c r="A891">
        <v>333</v>
      </c>
      <c r="B891">
        <v>29</v>
      </c>
      <c r="C891">
        <v>35</v>
      </c>
      <c r="D891">
        <v>29</v>
      </c>
      <c r="E891">
        <v>5</v>
      </c>
      <c r="F891" t="s">
        <v>233</v>
      </c>
      <c r="G891" s="1">
        <v>22857.98</v>
      </c>
      <c r="H891" s="1">
        <v>25844.28</v>
      </c>
    </row>
    <row r="892" spans="1:8" x14ac:dyDescent="0.25">
      <c r="A892">
        <v>333</v>
      </c>
      <c r="B892">
        <v>29</v>
      </c>
      <c r="C892">
        <v>35</v>
      </c>
      <c r="D892">
        <v>29</v>
      </c>
      <c r="E892">
        <v>6</v>
      </c>
      <c r="F892" t="s">
        <v>246</v>
      </c>
      <c r="G892" s="1">
        <v>0</v>
      </c>
      <c r="H892" s="1">
        <v>2494</v>
      </c>
    </row>
    <row r="893" spans="1:8" x14ac:dyDescent="0.25">
      <c r="A893">
        <v>333</v>
      </c>
      <c r="B893">
        <v>29</v>
      </c>
      <c r="C893">
        <v>35</v>
      </c>
      <c r="D893">
        <v>30</v>
      </c>
      <c r="E893">
        <v>1</v>
      </c>
      <c r="F893" t="s">
        <v>234</v>
      </c>
      <c r="G893" s="1">
        <v>514443.44</v>
      </c>
      <c r="H893" s="1">
        <v>1457255.97</v>
      </c>
    </row>
    <row r="894" spans="1:8" x14ac:dyDescent="0.25">
      <c r="A894">
        <v>333</v>
      </c>
      <c r="B894">
        <v>29</v>
      </c>
      <c r="C894">
        <v>35</v>
      </c>
      <c r="D894">
        <v>30</v>
      </c>
      <c r="E894">
        <v>3</v>
      </c>
      <c r="F894" t="s">
        <v>245</v>
      </c>
      <c r="G894" s="1">
        <v>0</v>
      </c>
      <c r="H894" s="1">
        <v>11019</v>
      </c>
    </row>
    <row r="895" spans="1:8" x14ac:dyDescent="0.25">
      <c r="A895">
        <v>333</v>
      </c>
      <c r="B895">
        <v>29</v>
      </c>
      <c r="C895">
        <v>35</v>
      </c>
      <c r="D895">
        <v>30</v>
      </c>
      <c r="E895">
        <v>4</v>
      </c>
      <c r="F895" t="s">
        <v>235</v>
      </c>
      <c r="G895" s="1">
        <v>0</v>
      </c>
      <c r="H895" s="1">
        <v>196027.1</v>
      </c>
    </row>
    <row r="896" spans="1:8" x14ac:dyDescent="0.25">
      <c r="A896">
        <v>333</v>
      </c>
      <c r="B896">
        <v>29</v>
      </c>
      <c r="C896">
        <v>35</v>
      </c>
      <c r="D896">
        <v>30</v>
      </c>
      <c r="E896">
        <v>5</v>
      </c>
      <c r="F896" t="s">
        <v>233</v>
      </c>
      <c r="G896" s="1">
        <v>33107.75</v>
      </c>
      <c r="H896" s="1">
        <v>406526.57</v>
      </c>
    </row>
    <row r="897" spans="1:8" x14ac:dyDescent="0.25">
      <c r="A897">
        <v>333</v>
      </c>
      <c r="B897">
        <v>29</v>
      </c>
      <c r="C897">
        <v>35</v>
      </c>
      <c r="D897">
        <v>30</v>
      </c>
      <c r="E897">
        <v>6</v>
      </c>
      <c r="F897" t="s">
        <v>246</v>
      </c>
      <c r="G897" s="1">
        <v>0</v>
      </c>
      <c r="H897" s="1">
        <v>355012.94</v>
      </c>
    </row>
    <row r="898" spans="1:8" x14ac:dyDescent="0.25">
      <c r="A898">
        <v>333</v>
      </c>
      <c r="B898">
        <v>29</v>
      </c>
      <c r="C898">
        <v>38</v>
      </c>
      <c r="D898">
        <v>1</v>
      </c>
      <c r="E898">
        <v>2</v>
      </c>
      <c r="F898" t="s">
        <v>244</v>
      </c>
      <c r="G898" s="1">
        <v>0</v>
      </c>
      <c r="H898" s="1">
        <v>656.05</v>
      </c>
    </row>
    <row r="899" spans="1:8" x14ac:dyDescent="0.25">
      <c r="A899">
        <v>333</v>
      </c>
      <c r="B899">
        <v>29</v>
      </c>
      <c r="C899">
        <v>38</v>
      </c>
      <c r="D899">
        <v>2</v>
      </c>
      <c r="E899">
        <v>1</v>
      </c>
      <c r="F899" t="s">
        <v>234</v>
      </c>
      <c r="G899" s="1">
        <v>87724.07</v>
      </c>
      <c r="H899" s="1">
        <v>166043.74</v>
      </c>
    </row>
    <row r="900" spans="1:8" x14ac:dyDescent="0.25">
      <c r="A900">
        <v>333</v>
      </c>
      <c r="B900">
        <v>29</v>
      </c>
      <c r="C900">
        <v>38</v>
      </c>
      <c r="D900">
        <v>2</v>
      </c>
      <c r="E900">
        <v>4</v>
      </c>
      <c r="F900" t="s">
        <v>235</v>
      </c>
      <c r="G900" s="1">
        <v>0</v>
      </c>
      <c r="H900" s="1">
        <v>17347.75</v>
      </c>
    </row>
    <row r="901" spans="1:8" x14ac:dyDescent="0.25">
      <c r="A901">
        <v>333</v>
      </c>
      <c r="B901">
        <v>29</v>
      </c>
      <c r="C901">
        <v>38</v>
      </c>
      <c r="D901">
        <v>2</v>
      </c>
      <c r="E901">
        <v>5</v>
      </c>
      <c r="F901" t="s">
        <v>233</v>
      </c>
      <c r="G901" s="1">
        <v>0</v>
      </c>
      <c r="H901" s="1">
        <v>62799.89</v>
      </c>
    </row>
    <row r="902" spans="1:8" x14ac:dyDescent="0.25">
      <c r="A902">
        <v>333</v>
      </c>
      <c r="B902">
        <v>29</v>
      </c>
      <c r="C902">
        <v>38</v>
      </c>
      <c r="D902">
        <v>3</v>
      </c>
      <c r="E902">
        <v>1</v>
      </c>
      <c r="F902" t="s">
        <v>234</v>
      </c>
      <c r="G902" s="1">
        <v>862668.52</v>
      </c>
      <c r="H902" s="1">
        <v>1621046.74</v>
      </c>
    </row>
    <row r="903" spans="1:8" x14ac:dyDescent="0.25">
      <c r="A903">
        <v>333</v>
      </c>
      <c r="B903">
        <v>29</v>
      </c>
      <c r="C903">
        <v>38</v>
      </c>
      <c r="D903">
        <v>3</v>
      </c>
      <c r="E903">
        <v>2</v>
      </c>
      <c r="F903" t="s">
        <v>244</v>
      </c>
      <c r="G903" s="1">
        <v>0</v>
      </c>
      <c r="H903" s="1">
        <v>88830</v>
      </c>
    </row>
    <row r="904" spans="1:8" x14ac:dyDescent="0.25">
      <c r="A904">
        <v>333</v>
      </c>
      <c r="B904">
        <v>29</v>
      </c>
      <c r="C904">
        <v>38</v>
      </c>
      <c r="D904">
        <v>3</v>
      </c>
      <c r="E904">
        <v>4</v>
      </c>
      <c r="F904" t="s">
        <v>235</v>
      </c>
      <c r="G904" s="1">
        <v>0</v>
      </c>
      <c r="H904" s="1">
        <v>448405.09</v>
      </c>
    </row>
    <row r="905" spans="1:8" x14ac:dyDescent="0.25">
      <c r="A905">
        <v>333</v>
      </c>
      <c r="B905">
        <v>29</v>
      </c>
      <c r="C905">
        <v>38</v>
      </c>
      <c r="D905">
        <v>3</v>
      </c>
      <c r="E905">
        <v>5</v>
      </c>
      <c r="F905" t="s">
        <v>233</v>
      </c>
      <c r="G905" s="1">
        <v>327975.76</v>
      </c>
      <c r="H905" s="1">
        <v>498976.58</v>
      </c>
    </row>
    <row r="906" spans="1:8" x14ac:dyDescent="0.25">
      <c r="A906">
        <v>333</v>
      </c>
      <c r="B906">
        <v>29</v>
      </c>
      <c r="C906">
        <v>38</v>
      </c>
      <c r="D906">
        <v>4</v>
      </c>
      <c r="E906">
        <v>1</v>
      </c>
      <c r="F906" t="s">
        <v>234</v>
      </c>
      <c r="G906" s="1">
        <v>228017.4</v>
      </c>
      <c r="H906" s="1">
        <v>551836.92000000004</v>
      </c>
    </row>
    <row r="907" spans="1:8" x14ac:dyDescent="0.25">
      <c r="A907">
        <v>333</v>
      </c>
      <c r="B907">
        <v>29</v>
      </c>
      <c r="C907">
        <v>38</v>
      </c>
      <c r="D907">
        <v>4</v>
      </c>
      <c r="E907">
        <v>2</v>
      </c>
      <c r="F907" t="s">
        <v>244</v>
      </c>
      <c r="G907" s="1">
        <v>11554.06</v>
      </c>
      <c r="H907" s="1">
        <v>11554.06</v>
      </c>
    </row>
    <row r="908" spans="1:8" x14ac:dyDescent="0.25">
      <c r="A908">
        <v>333</v>
      </c>
      <c r="B908">
        <v>29</v>
      </c>
      <c r="C908">
        <v>38</v>
      </c>
      <c r="D908">
        <v>4</v>
      </c>
      <c r="E908">
        <v>4</v>
      </c>
      <c r="F908" t="s">
        <v>235</v>
      </c>
      <c r="G908" s="1">
        <v>0</v>
      </c>
      <c r="H908" s="1">
        <v>146609.1</v>
      </c>
    </row>
    <row r="909" spans="1:8" x14ac:dyDescent="0.25">
      <c r="A909">
        <v>333</v>
      </c>
      <c r="B909">
        <v>29</v>
      </c>
      <c r="C909">
        <v>38</v>
      </c>
      <c r="D909">
        <v>4</v>
      </c>
      <c r="E909">
        <v>5</v>
      </c>
      <c r="F909" t="s">
        <v>233</v>
      </c>
      <c r="G909" s="1">
        <v>148211.31</v>
      </c>
      <c r="H909" s="1">
        <v>148211.31</v>
      </c>
    </row>
    <row r="910" spans="1:8" x14ac:dyDescent="0.25">
      <c r="A910">
        <v>333</v>
      </c>
      <c r="B910">
        <v>29</v>
      </c>
      <c r="C910">
        <v>38</v>
      </c>
      <c r="D910">
        <v>5</v>
      </c>
      <c r="E910">
        <v>1</v>
      </c>
      <c r="F910" t="s">
        <v>234</v>
      </c>
      <c r="G910" s="1">
        <v>66539.850000000006</v>
      </c>
      <c r="H910" s="1">
        <v>143406.67000000001</v>
      </c>
    </row>
    <row r="911" spans="1:8" x14ac:dyDescent="0.25">
      <c r="A911">
        <v>333</v>
      </c>
      <c r="B911">
        <v>29</v>
      </c>
      <c r="C911">
        <v>38</v>
      </c>
      <c r="D911">
        <v>5</v>
      </c>
      <c r="E911">
        <v>4</v>
      </c>
      <c r="F911" t="s">
        <v>235</v>
      </c>
      <c r="G911" s="1">
        <v>0</v>
      </c>
      <c r="H911" s="1">
        <v>41856.6</v>
      </c>
    </row>
    <row r="912" spans="1:8" x14ac:dyDescent="0.25">
      <c r="A912">
        <v>333</v>
      </c>
      <c r="B912">
        <v>29</v>
      </c>
      <c r="C912">
        <v>38</v>
      </c>
      <c r="D912">
        <v>5</v>
      </c>
      <c r="E912">
        <v>5</v>
      </c>
      <c r="F912" t="s">
        <v>233</v>
      </c>
      <c r="G912" s="1">
        <v>22521.52</v>
      </c>
      <c r="H912" s="1">
        <v>26463.47</v>
      </c>
    </row>
    <row r="913" spans="1:8" x14ac:dyDescent="0.25">
      <c r="A913">
        <v>333</v>
      </c>
      <c r="B913">
        <v>29</v>
      </c>
      <c r="C913">
        <v>38</v>
      </c>
      <c r="D913">
        <v>6</v>
      </c>
      <c r="E913">
        <v>1</v>
      </c>
      <c r="F913" t="s">
        <v>234</v>
      </c>
      <c r="G913" s="1">
        <v>14854.59</v>
      </c>
      <c r="H913" s="1">
        <v>33322.339999999997</v>
      </c>
    </row>
    <row r="914" spans="1:8" x14ac:dyDescent="0.25">
      <c r="A914">
        <v>333</v>
      </c>
      <c r="B914">
        <v>29</v>
      </c>
      <c r="C914">
        <v>38</v>
      </c>
      <c r="D914">
        <v>6</v>
      </c>
      <c r="E914">
        <v>4</v>
      </c>
      <c r="F914" t="s">
        <v>235</v>
      </c>
      <c r="G914" s="1">
        <v>0</v>
      </c>
      <c r="H914" s="1">
        <v>8063.77</v>
      </c>
    </row>
    <row r="915" spans="1:8" x14ac:dyDescent="0.25">
      <c r="A915">
        <v>333</v>
      </c>
      <c r="B915">
        <v>29</v>
      </c>
      <c r="C915">
        <v>38</v>
      </c>
      <c r="D915">
        <v>6</v>
      </c>
      <c r="E915">
        <v>5</v>
      </c>
      <c r="F915" t="s">
        <v>233</v>
      </c>
      <c r="G915" s="1">
        <v>9655.48</v>
      </c>
      <c r="H915" s="1">
        <v>9655.48</v>
      </c>
    </row>
    <row r="916" spans="1:8" x14ac:dyDescent="0.25">
      <c r="A916">
        <v>333</v>
      </c>
      <c r="B916">
        <v>29</v>
      </c>
      <c r="C916">
        <v>38</v>
      </c>
      <c r="D916">
        <v>8</v>
      </c>
      <c r="E916">
        <v>1</v>
      </c>
      <c r="F916" t="s">
        <v>234</v>
      </c>
      <c r="G916" s="1">
        <v>79603.460000000006</v>
      </c>
      <c r="H916" s="1">
        <v>157883.19</v>
      </c>
    </row>
    <row r="917" spans="1:8" x14ac:dyDescent="0.25">
      <c r="A917">
        <v>333</v>
      </c>
      <c r="B917">
        <v>29</v>
      </c>
      <c r="C917">
        <v>38</v>
      </c>
      <c r="D917">
        <v>8</v>
      </c>
      <c r="E917">
        <v>4</v>
      </c>
      <c r="F917" t="s">
        <v>235</v>
      </c>
      <c r="G917" s="1">
        <v>0</v>
      </c>
      <c r="H917" s="1">
        <v>11940.52</v>
      </c>
    </row>
    <row r="918" spans="1:8" x14ac:dyDescent="0.25">
      <c r="A918">
        <v>333</v>
      </c>
      <c r="B918">
        <v>29</v>
      </c>
      <c r="C918">
        <v>38</v>
      </c>
      <c r="D918">
        <v>8</v>
      </c>
      <c r="E918">
        <v>5</v>
      </c>
      <c r="F918" t="s">
        <v>233</v>
      </c>
      <c r="G918" s="1">
        <v>51742.25</v>
      </c>
      <c r="H918" s="1">
        <v>51742.25</v>
      </c>
    </row>
    <row r="919" spans="1:8" x14ac:dyDescent="0.25">
      <c r="A919">
        <v>333</v>
      </c>
      <c r="B919">
        <v>29</v>
      </c>
      <c r="C919">
        <v>42</v>
      </c>
      <c r="D919">
        <v>1</v>
      </c>
      <c r="E919">
        <v>1</v>
      </c>
      <c r="F919" t="s">
        <v>234</v>
      </c>
      <c r="G919" s="1">
        <v>431362.6</v>
      </c>
      <c r="H919" s="1">
        <v>878083.36</v>
      </c>
    </row>
    <row r="920" spans="1:8" x14ac:dyDescent="0.25">
      <c r="A920">
        <v>333</v>
      </c>
      <c r="B920">
        <v>29</v>
      </c>
      <c r="C920">
        <v>42</v>
      </c>
      <c r="D920">
        <v>1</v>
      </c>
      <c r="E920">
        <v>4</v>
      </c>
      <c r="F920" t="s">
        <v>235</v>
      </c>
      <c r="G920" s="1">
        <v>0</v>
      </c>
      <c r="H920" s="1">
        <v>274317.21999999997</v>
      </c>
    </row>
    <row r="921" spans="1:8" x14ac:dyDescent="0.25">
      <c r="A921">
        <v>333</v>
      </c>
      <c r="B921">
        <v>29</v>
      </c>
      <c r="C921">
        <v>42</v>
      </c>
      <c r="D921">
        <v>1</v>
      </c>
      <c r="E921">
        <v>5</v>
      </c>
      <c r="F921" t="s">
        <v>233</v>
      </c>
      <c r="G921" s="1">
        <v>280003.49</v>
      </c>
      <c r="H921" s="1">
        <v>280003.49</v>
      </c>
    </row>
    <row r="922" spans="1:8" x14ac:dyDescent="0.25">
      <c r="A922">
        <v>333</v>
      </c>
      <c r="B922">
        <v>29</v>
      </c>
      <c r="C922">
        <v>43</v>
      </c>
      <c r="D922">
        <v>1</v>
      </c>
      <c r="E922">
        <v>1</v>
      </c>
      <c r="F922" t="s">
        <v>234</v>
      </c>
      <c r="G922" s="1">
        <v>57951.28</v>
      </c>
      <c r="H922" s="1">
        <v>120758.1</v>
      </c>
    </row>
    <row r="923" spans="1:8" x14ac:dyDescent="0.25">
      <c r="A923">
        <v>333</v>
      </c>
      <c r="B923">
        <v>29</v>
      </c>
      <c r="C923">
        <v>43</v>
      </c>
      <c r="D923">
        <v>1</v>
      </c>
      <c r="E923">
        <v>4</v>
      </c>
      <c r="F923" t="s">
        <v>235</v>
      </c>
      <c r="G923" s="1">
        <v>0</v>
      </c>
      <c r="H923" s="1">
        <v>64896.9</v>
      </c>
    </row>
    <row r="924" spans="1:8" x14ac:dyDescent="0.25">
      <c r="A924">
        <v>333</v>
      </c>
      <c r="B924">
        <v>29</v>
      </c>
      <c r="C924">
        <v>43</v>
      </c>
      <c r="D924">
        <v>1</v>
      </c>
      <c r="E924">
        <v>5</v>
      </c>
      <c r="F924" t="s">
        <v>233</v>
      </c>
      <c r="G924" s="1">
        <v>0</v>
      </c>
      <c r="H924" s="1">
        <v>257251.15</v>
      </c>
    </row>
    <row r="925" spans="1:8" x14ac:dyDescent="0.25">
      <c r="A925">
        <v>333</v>
      </c>
      <c r="B925">
        <v>29</v>
      </c>
      <c r="C925">
        <v>43</v>
      </c>
      <c r="D925">
        <v>2</v>
      </c>
      <c r="E925">
        <v>1</v>
      </c>
      <c r="F925" t="s">
        <v>234</v>
      </c>
      <c r="G925" s="1">
        <v>175321.26</v>
      </c>
      <c r="H925" s="1">
        <v>394394.97</v>
      </c>
    </row>
    <row r="926" spans="1:8" x14ac:dyDescent="0.25">
      <c r="A926">
        <v>333</v>
      </c>
      <c r="B926">
        <v>29</v>
      </c>
      <c r="C926">
        <v>43</v>
      </c>
      <c r="D926">
        <v>2</v>
      </c>
      <c r="E926">
        <v>4</v>
      </c>
      <c r="F926" t="s">
        <v>235</v>
      </c>
      <c r="G926" s="1">
        <v>0</v>
      </c>
      <c r="H926" s="1">
        <v>318943.09000000003</v>
      </c>
    </row>
    <row r="927" spans="1:8" x14ac:dyDescent="0.25">
      <c r="A927">
        <v>333</v>
      </c>
      <c r="B927">
        <v>29</v>
      </c>
      <c r="C927">
        <v>43</v>
      </c>
      <c r="D927">
        <v>2</v>
      </c>
      <c r="E927">
        <v>5</v>
      </c>
      <c r="F927" t="s">
        <v>233</v>
      </c>
      <c r="G927" s="1">
        <v>105612.49</v>
      </c>
      <c r="H927" s="1">
        <v>105612.49</v>
      </c>
    </row>
    <row r="928" spans="1:8" x14ac:dyDescent="0.25">
      <c r="A928">
        <v>333</v>
      </c>
      <c r="B928">
        <v>29</v>
      </c>
      <c r="C928">
        <v>43</v>
      </c>
      <c r="D928">
        <v>3</v>
      </c>
      <c r="E928">
        <v>1</v>
      </c>
      <c r="F928" t="s">
        <v>234</v>
      </c>
      <c r="G928" s="1">
        <v>0</v>
      </c>
      <c r="H928" s="1">
        <v>102997.07</v>
      </c>
    </row>
    <row r="929" spans="1:8" x14ac:dyDescent="0.25">
      <c r="A929">
        <v>333</v>
      </c>
      <c r="B929">
        <v>29</v>
      </c>
      <c r="C929">
        <v>43</v>
      </c>
      <c r="D929">
        <v>3</v>
      </c>
      <c r="E929">
        <v>4</v>
      </c>
      <c r="F929" t="s">
        <v>235</v>
      </c>
      <c r="G929" s="1">
        <v>0</v>
      </c>
      <c r="H929" s="1">
        <v>4345.04</v>
      </c>
    </row>
    <row r="930" spans="1:8" x14ac:dyDescent="0.25">
      <c r="A930">
        <v>333</v>
      </c>
      <c r="B930">
        <v>29</v>
      </c>
      <c r="C930">
        <v>43</v>
      </c>
      <c r="D930">
        <v>3</v>
      </c>
      <c r="E930">
        <v>5</v>
      </c>
      <c r="F930" t="s">
        <v>233</v>
      </c>
      <c r="G930" s="1">
        <v>0</v>
      </c>
      <c r="H930" s="1">
        <v>9056.92</v>
      </c>
    </row>
    <row r="931" spans="1:8" x14ac:dyDescent="0.25">
      <c r="A931">
        <v>333</v>
      </c>
      <c r="B931">
        <v>29</v>
      </c>
      <c r="C931">
        <v>55</v>
      </c>
      <c r="D931">
        <v>1</v>
      </c>
      <c r="E931">
        <v>1</v>
      </c>
      <c r="F931" t="s">
        <v>234</v>
      </c>
      <c r="G931" s="1">
        <v>64980.83</v>
      </c>
      <c r="H931" s="1">
        <v>74123.8</v>
      </c>
    </row>
    <row r="932" spans="1:8" x14ac:dyDescent="0.25">
      <c r="A932">
        <v>333</v>
      </c>
      <c r="B932">
        <v>29</v>
      </c>
      <c r="C932">
        <v>55</v>
      </c>
      <c r="D932">
        <v>1</v>
      </c>
      <c r="E932">
        <v>4</v>
      </c>
      <c r="F932" t="s">
        <v>235</v>
      </c>
      <c r="G932" s="1">
        <v>0</v>
      </c>
      <c r="H932" s="1">
        <v>129418</v>
      </c>
    </row>
    <row r="933" spans="1:8" x14ac:dyDescent="0.25">
      <c r="A933">
        <v>333</v>
      </c>
      <c r="B933">
        <v>29</v>
      </c>
      <c r="C933">
        <v>55</v>
      </c>
      <c r="D933">
        <v>2</v>
      </c>
      <c r="E933">
        <v>1</v>
      </c>
      <c r="F933" t="s">
        <v>234</v>
      </c>
      <c r="G933" s="1">
        <v>8816.0400000000009</v>
      </c>
      <c r="H933" s="1">
        <v>26082.42</v>
      </c>
    </row>
    <row r="934" spans="1:8" x14ac:dyDescent="0.25">
      <c r="A934">
        <v>333</v>
      </c>
      <c r="B934">
        <v>29</v>
      </c>
      <c r="C934">
        <v>55</v>
      </c>
      <c r="D934">
        <v>2</v>
      </c>
      <c r="E934">
        <v>4</v>
      </c>
      <c r="F934" t="s">
        <v>235</v>
      </c>
      <c r="G934" s="1">
        <v>0</v>
      </c>
      <c r="H934" s="1">
        <v>10338.780000000001</v>
      </c>
    </row>
    <row r="935" spans="1:8" x14ac:dyDescent="0.25">
      <c r="A935">
        <v>333</v>
      </c>
      <c r="B935">
        <v>29</v>
      </c>
      <c r="C935">
        <v>58</v>
      </c>
      <c r="D935">
        <v>1</v>
      </c>
      <c r="E935">
        <v>1</v>
      </c>
      <c r="F935" t="s">
        <v>234</v>
      </c>
      <c r="G935" s="1">
        <v>13584.32</v>
      </c>
      <c r="H935" s="1">
        <v>13584.32</v>
      </c>
    </row>
    <row r="936" spans="1:8" x14ac:dyDescent="0.25">
      <c r="A936">
        <v>333</v>
      </c>
      <c r="B936">
        <v>29</v>
      </c>
      <c r="C936">
        <v>58</v>
      </c>
      <c r="D936">
        <v>1</v>
      </c>
      <c r="E936">
        <v>4</v>
      </c>
      <c r="F936" t="s">
        <v>235</v>
      </c>
      <c r="G936" s="1">
        <v>0</v>
      </c>
      <c r="H936" s="1">
        <v>11194.82</v>
      </c>
    </row>
    <row r="937" spans="1:8" x14ac:dyDescent="0.25">
      <c r="A937">
        <v>333</v>
      </c>
      <c r="B937">
        <v>29</v>
      </c>
      <c r="C937">
        <v>58</v>
      </c>
      <c r="D937">
        <v>1</v>
      </c>
      <c r="E937">
        <v>5</v>
      </c>
      <c r="F937" t="s">
        <v>233</v>
      </c>
      <c r="G937" s="1">
        <v>11850.28</v>
      </c>
      <c r="H937" s="1">
        <v>29730.18</v>
      </c>
    </row>
    <row r="938" spans="1:8" x14ac:dyDescent="0.25">
      <c r="A938">
        <v>333</v>
      </c>
      <c r="B938">
        <v>29</v>
      </c>
      <c r="C938">
        <v>58</v>
      </c>
      <c r="D938">
        <v>2</v>
      </c>
      <c r="E938">
        <v>1</v>
      </c>
      <c r="F938" t="s">
        <v>234</v>
      </c>
      <c r="G938" s="1">
        <v>235147.44</v>
      </c>
      <c r="H938" s="1">
        <v>235147.44</v>
      </c>
    </row>
    <row r="939" spans="1:8" x14ac:dyDescent="0.25">
      <c r="A939">
        <v>333</v>
      </c>
      <c r="B939">
        <v>29</v>
      </c>
      <c r="C939">
        <v>58</v>
      </c>
      <c r="D939">
        <v>2</v>
      </c>
      <c r="E939">
        <v>4</v>
      </c>
      <c r="F939" t="s">
        <v>235</v>
      </c>
      <c r="G939" s="1">
        <v>0</v>
      </c>
      <c r="H939" s="1">
        <v>147576.67000000001</v>
      </c>
    </row>
    <row r="940" spans="1:8" x14ac:dyDescent="0.25">
      <c r="A940">
        <v>333</v>
      </c>
      <c r="B940">
        <v>29</v>
      </c>
      <c r="C940">
        <v>58</v>
      </c>
      <c r="D940">
        <v>2</v>
      </c>
      <c r="E940">
        <v>5</v>
      </c>
      <c r="F940" t="s">
        <v>233</v>
      </c>
      <c r="G940" s="1">
        <v>242563.96</v>
      </c>
      <c r="H940" s="1">
        <v>469502.25</v>
      </c>
    </row>
    <row r="941" spans="1:8" x14ac:dyDescent="0.25">
      <c r="A941">
        <v>333</v>
      </c>
      <c r="B941">
        <v>29</v>
      </c>
      <c r="C941">
        <v>60</v>
      </c>
      <c r="D941">
        <v>1</v>
      </c>
      <c r="E941">
        <v>1</v>
      </c>
      <c r="F941" t="s">
        <v>234</v>
      </c>
      <c r="G941" s="1">
        <v>1513.76</v>
      </c>
      <c r="H941" s="1">
        <v>3040.97</v>
      </c>
    </row>
    <row r="942" spans="1:8" x14ac:dyDescent="0.25">
      <c r="A942">
        <v>333</v>
      </c>
      <c r="B942">
        <v>29</v>
      </c>
      <c r="C942">
        <v>60</v>
      </c>
      <c r="D942">
        <v>1</v>
      </c>
      <c r="E942">
        <v>4</v>
      </c>
      <c r="F942" t="s">
        <v>235</v>
      </c>
      <c r="G942" s="1">
        <v>0</v>
      </c>
      <c r="H942" s="1">
        <v>1248.1099999999999</v>
      </c>
    </row>
    <row r="943" spans="1:8" x14ac:dyDescent="0.25">
      <c r="A943">
        <v>333</v>
      </c>
      <c r="B943">
        <v>29</v>
      </c>
      <c r="C943">
        <v>60</v>
      </c>
      <c r="D943">
        <v>1</v>
      </c>
      <c r="E943">
        <v>5</v>
      </c>
      <c r="F943" t="s">
        <v>233</v>
      </c>
      <c r="G943" s="1">
        <v>7.0000000000000007E-2</v>
      </c>
      <c r="H943" s="1">
        <v>5744.48</v>
      </c>
    </row>
    <row r="944" spans="1:8" x14ac:dyDescent="0.25">
      <c r="A944">
        <v>333</v>
      </c>
      <c r="B944">
        <v>29</v>
      </c>
      <c r="C944">
        <v>60</v>
      </c>
      <c r="D944">
        <v>2</v>
      </c>
      <c r="E944">
        <v>1</v>
      </c>
      <c r="F944" t="s">
        <v>234</v>
      </c>
      <c r="G944" s="1">
        <v>13402.59</v>
      </c>
      <c r="H944" s="1">
        <v>21261</v>
      </c>
    </row>
    <row r="945" spans="1:8" x14ac:dyDescent="0.25">
      <c r="A945">
        <v>333</v>
      </c>
      <c r="B945">
        <v>29</v>
      </c>
      <c r="C945">
        <v>60</v>
      </c>
      <c r="D945">
        <v>2</v>
      </c>
      <c r="E945">
        <v>4</v>
      </c>
      <c r="F945" t="s">
        <v>235</v>
      </c>
      <c r="G945" s="1">
        <v>6064.02</v>
      </c>
      <c r="H945" s="1">
        <v>6064.02</v>
      </c>
    </row>
    <row r="946" spans="1:8" x14ac:dyDescent="0.25">
      <c r="A946">
        <v>333</v>
      </c>
      <c r="B946">
        <v>29</v>
      </c>
      <c r="C946">
        <v>60</v>
      </c>
      <c r="D946">
        <v>3</v>
      </c>
      <c r="E946">
        <v>1</v>
      </c>
      <c r="F946" t="s">
        <v>234</v>
      </c>
      <c r="G946" s="1">
        <v>88329.600000000006</v>
      </c>
      <c r="H946" s="1">
        <v>194712.87</v>
      </c>
    </row>
    <row r="947" spans="1:8" x14ac:dyDescent="0.25">
      <c r="A947">
        <v>333</v>
      </c>
      <c r="B947">
        <v>29</v>
      </c>
      <c r="C947">
        <v>60</v>
      </c>
      <c r="D947">
        <v>3</v>
      </c>
      <c r="E947">
        <v>4</v>
      </c>
      <c r="F947" t="s">
        <v>235</v>
      </c>
      <c r="G947" s="1">
        <v>0</v>
      </c>
      <c r="H947" s="1">
        <v>60247.44</v>
      </c>
    </row>
    <row r="948" spans="1:8" x14ac:dyDescent="0.25">
      <c r="A948">
        <v>333</v>
      </c>
      <c r="B948">
        <v>29</v>
      </c>
      <c r="C948">
        <v>60</v>
      </c>
      <c r="D948">
        <v>3</v>
      </c>
      <c r="E948">
        <v>5</v>
      </c>
      <c r="F948" t="s">
        <v>233</v>
      </c>
      <c r="G948" s="1">
        <v>57414.239999999998</v>
      </c>
      <c r="H948" s="1">
        <v>63518.27</v>
      </c>
    </row>
    <row r="949" spans="1:8" x14ac:dyDescent="0.25">
      <c r="A949">
        <v>333</v>
      </c>
      <c r="B949">
        <v>29</v>
      </c>
      <c r="C949">
        <v>60</v>
      </c>
      <c r="D949">
        <v>4</v>
      </c>
      <c r="E949">
        <v>1</v>
      </c>
      <c r="F949" t="s">
        <v>234</v>
      </c>
      <c r="G949" s="1">
        <v>12735.26</v>
      </c>
      <c r="H949" s="1">
        <v>25854.18</v>
      </c>
    </row>
    <row r="950" spans="1:8" x14ac:dyDescent="0.25">
      <c r="A950">
        <v>333</v>
      </c>
      <c r="B950">
        <v>29</v>
      </c>
      <c r="C950">
        <v>60</v>
      </c>
      <c r="D950">
        <v>4</v>
      </c>
      <c r="E950">
        <v>5</v>
      </c>
      <c r="F950" t="s">
        <v>233</v>
      </c>
      <c r="G950" s="1">
        <v>7937.7</v>
      </c>
      <c r="H950" s="1">
        <v>11161.77</v>
      </c>
    </row>
    <row r="951" spans="1:8" x14ac:dyDescent="0.25">
      <c r="A951">
        <v>333</v>
      </c>
      <c r="B951">
        <v>29</v>
      </c>
      <c r="C951">
        <v>60</v>
      </c>
      <c r="D951">
        <v>5</v>
      </c>
      <c r="E951">
        <v>1</v>
      </c>
      <c r="F951" t="s">
        <v>234</v>
      </c>
      <c r="G951" s="1">
        <v>172066.49</v>
      </c>
      <c r="H951" s="1">
        <v>320048.58</v>
      </c>
    </row>
    <row r="952" spans="1:8" x14ac:dyDescent="0.25">
      <c r="A952">
        <v>333</v>
      </c>
      <c r="B952">
        <v>29</v>
      </c>
      <c r="C952">
        <v>60</v>
      </c>
      <c r="D952">
        <v>5</v>
      </c>
      <c r="E952">
        <v>4</v>
      </c>
      <c r="F952" t="s">
        <v>235</v>
      </c>
      <c r="G952" s="1">
        <v>0</v>
      </c>
      <c r="H952" s="1">
        <v>87008.71</v>
      </c>
    </row>
    <row r="953" spans="1:8" x14ac:dyDescent="0.25">
      <c r="A953">
        <v>333</v>
      </c>
      <c r="B953">
        <v>29</v>
      </c>
      <c r="C953">
        <v>60</v>
      </c>
      <c r="D953">
        <v>5</v>
      </c>
      <c r="E953">
        <v>5</v>
      </c>
      <c r="F953" t="s">
        <v>233</v>
      </c>
      <c r="G953" s="1">
        <v>76387.48</v>
      </c>
      <c r="H953" s="1">
        <v>76387.48</v>
      </c>
    </row>
    <row r="954" spans="1:8" x14ac:dyDescent="0.25">
      <c r="A954">
        <v>333</v>
      </c>
      <c r="B954">
        <v>29</v>
      </c>
      <c r="C954">
        <v>60</v>
      </c>
      <c r="D954">
        <v>6</v>
      </c>
      <c r="E954">
        <v>1</v>
      </c>
      <c r="F954" t="s">
        <v>234</v>
      </c>
      <c r="G954" s="1">
        <v>106611.31</v>
      </c>
      <c r="H954" s="1">
        <v>158566.74</v>
      </c>
    </row>
    <row r="955" spans="1:8" x14ac:dyDescent="0.25">
      <c r="A955">
        <v>333</v>
      </c>
      <c r="B955">
        <v>29</v>
      </c>
      <c r="C955">
        <v>60</v>
      </c>
      <c r="D955">
        <v>6</v>
      </c>
      <c r="E955">
        <v>5</v>
      </c>
      <c r="F955" t="s">
        <v>233</v>
      </c>
      <c r="G955" s="1">
        <v>0</v>
      </c>
      <c r="H955" s="1">
        <v>29044.89</v>
      </c>
    </row>
    <row r="956" spans="1:8" x14ac:dyDescent="0.25">
      <c r="A956">
        <v>333</v>
      </c>
      <c r="B956">
        <v>29</v>
      </c>
      <c r="C956">
        <v>60</v>
      </c>
      <c r="D956">
        <v>7</v>
      </c>
      <c r="E956">
        <v>1</v>
      </c>
      <c r="F956" t="s">
        <v>234</v>
      </c>
      <c r="G956" s="1">
        <v>35807.21</v>
      </c>
      <c r="H956" s="1">
        <v>73311.22</v>
      </c>
    </row>
    <row r="957" spans="1:8" x14ac:dyDescent="0.25">
      <c r="A957">
        <v>333</v>
      </c>
      <c r="B957">
        <v>29</v>
      </c>
      <c r="C957">
        <v>60</v>
      </c>
      <c r="D957">
        <v>7</v>
      </c>
      <c r="E957">
        <v>4</v>
      </c>
      <c r="F957" t="s">
        <v>235</v>
      </c>
      <c r="G957" s="1">
        <v>0</v>
      </c>
      <c r="H957" s="1">
        <v>21947.64</v>
      </c>
    </row>
    <row r="958" spans="1:8" x14ac:dyDescent="0.25">
      <c r="A958">
        <v>333</v>
      </c>
      <c r="B958">
        <v>29</v>
      </c>
      <c r="C958">
        <v>60</v>
      </c>
      <c r="D958">
        <v>7</v>
      </c>
      <c r="E958">
        <v>5</v>
      </c>
      <c r="F958" t="s">
        <v>233</v>
      </c>
      <c r="G958" s="1">
        <v>19271.560000000001</v>
      </c>
      <c r="H958" s="1">
        <v>19271.560000000001</v>
      </c>
    </row>
    <row r="959" spans="1:8" x14ac:dyDescent="0.25">
      <c r="A959">
        <v>333</v>
      </c>
      <c r="B959">
        <v>29</v>
      </c>
      <c r="C959">
        <v>63</v>
      </c>
      <c r="D959">
        <v>1</v>
      </c>
      <c r="E959">
        <v>1</v>
      </c>
      <c r="F959" t="s">
        <v>234</v>
      </c>
      <c r="G959" s="1">
        <v>0</v>
      </c>
      <c r="H959" s="1">
        <v>106937.72</v>
      </c>
    </row>
    <row r="960" spans="1:8" x14ac:dyDescent="0.25">
      <c r="A960">
        <v>333</v>
      </c>
      <c r="B960">
        <v>29</v>
      </c>
      <c r="C960">
        <v>63</v>
      </c>
      <c r="D960">
        <v>1</v>
      </c>
      <c r="E960">
        <v>4</v>
      </c>
      <c r="F960" t="s">
        <v>235</v>
      </c>
      <c r="G960" s="1">
        <v>0</v>
      </c>
      <c r="H960" s="1">
        <v>10629.77</v>
      </c>
    </row>
    <row r="961" spans="1:8" x14ac:dyDescent="0.25">
      <c r="A961">
        <v>333</v>
      </c>
      <c r="B961">
        <v>29</v>
      </c>
      <c r="C961">
        <v>63</v>
      </c>
      <c r="D961">
        <v>2</v>
      </c>
      <c r="E961">
        <v>1</v>
      </c>
      <c r="F961" t="s">
        <v>234</v>
      </c>
      <c r="G961" s="1">
        <v>13080.71</v>
      </c>
      <c r="H961" s="1">
        <v>35648.339999999997</v>
      </c>
    </row>
    <row r="962" spans="1:8" x14ac:dyDescent="0.25">
      <c r="A962">
        <v>333</v>
      </c>
      <c r="B962">
        <v>29</v>
      </c>
      <c r="C962">
        <v>63</v>
      </c>
      <c r="D962">
        <v>2</v>
      </c>
      <c r="E962">
        <v>4</v>
      </c>
      <c r="F962" t="s">
        <v>235</v>
      </c>
      <c r="G962" s="1">
        <v>0</v>
      </c>
      <c r="H962" s="1">
        <v>9845.1</v>
      </c>
    </row>
    <row r="963" spans="1:8" x14ac:dyDescent="0.25">
      <c r="A963">
        <v>333</v>
      </c>
      <c r="B963">
        <v>29</v>
      </c>
      <c r="C963">
        <v>63</v>
      </c>
      <c r="D963">
        <v>2</v>
      </c>
      <c r="E963">
        <v>5</v>
      </c>
      <c r="F963" t="s">
        <v>233</v>
      </c>
      <c r="G963" s="1">
        <v>8502.4599999999991</v>
      </c>
      <c r="H963" s="1">
        <v>15801.58</v>
      </c>
    </row>
    <row r="964" spans="1:8" x14ac:dyDescent="0.25">
      <c r="A964">
        <v>333</v>
      </c>
      <c r="B964">
        <v>29</v>
      </c>
      <c r="C964">
        <v>63</v>
      </c>
      <c r="D964">
        <v>3</v>
      </c>
      <c r="E964">
        <v>1</v>
      </c>
      <c r="F964" t="s">
        <v>234</v>
      </c>
      <c r="G964" s="1">
        <v>26272.99</v>
      </c>
      <c r="H964" s="1">
        <v>62689.37</v>
      </c>
    </row>
    <row r="965" spans="1:8" x14ac:dyDescent="0.25">
      <c r="A965">
        <v>333</v>
      </c>
      <c r="B965">
        <v>29</v>
      </c>
      <c r="C965">
        <v>63</v>
      </c>
      <c r="D965">
        <v>3</v>
      </c>
      <c r="E965">
        <v>4</v>
      </c>
      <c r="F965" t="s">
        <v>235</v>
      </c>
      <c r="G965" s="1">
        <v>0</v>
      </c>
      <c r="H965" s="1">
        <v>24351.61</v>
      </c>
    </row>
    <row r="966" spans="1:8" x14ac:dyDescent="0.25">
      <c r="A966">
        <v>333</v>
      </c>
      <c r="B966">
        <v>29</v>
      </c>
      <c r="C966">
        <v>63</v>
      </c>
      <c r="D966">
        <v>3</v>
      </c>
      <c r="E966">
        <v>5</v>
      </c>
      <c r="F966" t="s">
        <v>233</v>
      </c>
      <c r="G966" s="1">
        <v>17077.41</v>
      </c>
      <c r="H966" s="1">
        <v>25846.6</v>
      </c>
    </row>
    <row r="967" spans="1:8" x14ac:dyDescent="0.25">
      <c r="A967">
        <v>333</v>
      </c>
      <c r="B967">
        <v>29</v>
      </c>
      <c r="C967">
        <v>63</v>
      </c>
      <c r="D967">
        <v>4</v>
      </c>
      <c r="E967">
        <v>1</v>
      </c>
      <c r="F967" t="s">
        <v>234</v>
      </c>
      <c r="G967" s="1">
        <v>9720.76</v>
      </c>
      <c r="H967" s="1">
        <v>22922.81</v>
      </c>
    </row>
    <row r="968" spans="1:8" x14ac:dyDescent="0.25">
      <c r="A968">
        <v>333</v>
      </c>
      <c r="B968">
        <v>29</v>
      </c>
      <c r="C968">
        <v>63</v>
      </c>
      <c r="D968">
        <v>4</v>
      </c>
      <c r="E968">
        <v>4</v>
      </c>
      <c r="F968" t="s">
        <v>235</v>
      </c>
      <c r="G968" s="1">
        <v>0</v>
      </c>
      <c r="H968" s="1">
        <v>5032.24</v>
      </c>
    </row>
    <row r="969" spans="1:8" x14ac:dyDescent="0.25">
      <c r="A969">
        <v>333</v>
      </c>
      <c r="B969">
        <v>29</v>
      </c>
      <c r="C969">
        <v>63</v>
      </c>
      <c r="D969">
        <v>4</v>
      </c>
      <c r="E969">
        <v>5</v>
      </c>
      <c r="F969" t="s">
        <v>233</v>
      </c>
      <c r="G969" s="1">
        <v>6749.03</v>
      </c>
      <c r="H969" s="1">
        <v>12030.62</v>
      </c>
    </row>
    <row r="970" spans="1:8" x14ac:dyDescent="0.25">
      <c r="A970">
        <v>333</v>
      </c>
      <c r="B970">
        <v>29</v>
      </c>
      <c r="C970">
        <v>63</v>
      </c>
      <c r="D970">
        <v>5</v>
      </c>
      <c r="E970">
        <v>1</v>
      </c>
      <c r="F970" t="s">
        <v>234</v>
      </c>
      <c r="G970" s="1">
        <v>9715.17</v>
      </c>
      <c r="H970" s="1">
        <v>21374.44</v>
      </c>
    </row>
    <row r="971" spans="1:8" x14ac:dyDescent="0.25">
      <c r="A971">
        <v>333</v>
      </c>
      <c r="B971">
        <v>29</v>
      </c>
      <c r="C971">
        <v>63</v>
      </c>
      <c r="D971">
        <v>5</v>
      </c>
      <c r="E971">
        <v>4</v>
      </c>
      <c r="F971" t="s">
        <v>235</v>
      </c>
      <c r="G971" s="1">
        <v>0</v>
      </c>
      <c r="H971" s="1">
        <v>7540.64</v>
      </c>
    </row>
    <row r="972" spans="1:8" x14ac:dyDescent="0.25">
      <c r="A972">
        <v>333</v>
      </c>
      <c r="B972">
        <v>29</v>
      </c>
      <c r="C972">
        <v>63</v>
      </c>
      <c r="D972">
        <v>5</v>
      </c>
      <c r="E972">
        <v>5</v>
      </c>
      <c r="F972" t="s">
        <v>233</v>
      </c>
      <c r="G972" s="1">
        <v>3508.25</v>
      </c>
      <c r="H972" s="1">
        <v>18194.650000000001</v>
      </c>
    </row>
    <row r="973" spans="1:8" x14ac:dyDescent="0.25">
      <c r="A973">
        <v>333</v>
      </c>
      <c r="B973">
        <v>29</v>
      </c>
      <c r="C973">
        <v>63</v>
      </c>
      <c r="D973">
        <v>6</v>
      </c>
      <c r="E973">
        <v>1</v>
      </c>
      <c r="F973" t="s">
        <v>234</v>
      </c>
      <c r="G973" s="1">
        <v>2040.23</v>
      </c>
      <c r="H973" s="1">
        <v>4343.1899999999996</v>
      </c>
    </row>
    <row r="974" spans="1:8" x14ac:dyDescent="0.25">
      <c r="A974">
        <v>333</v>
      </c>
      <c r="B974">
        <v>29</v>
      </c>
      <c r="C974">
        <v>63</v>
      </c>
      <c r="D974">
        <v>6</v>
      </c>
      <c r="E974">
        <v>4</v>
      </c>
      <c r="F974" t="s">
        <v>235</v>
      </c>
      <c r="G974" s="1">
        <v>0</v>
      </c>
      <c r="H974" s="1">
        <v>1413.2</v>
      </c>
    </row>
    <row r="975" spans="1:8" x14ac:dyDescent="0.25">
      <c r="A975">
        <v>333</v>
      </c>
      <c r="B975">
        <v>29</v>
      </c>
      <c r="C975">
        <v>63</v>
      </c>
      <c r="D975">
        <v>6</v>
      </c>
      <c r="E975">
        <v>5</v>
      </c>
      <c r="F975" t="s">
        <v>233</v>
      </c>
      <c r="G975" s="1">
        <v>907.14</v>
      </c>
      <c r="H975" s="1">
        <v>1777.14</v>
      </c>
    </row>
    <row r="976" spans="1:8" x14ac:dyDescent="0.25">
      <c r="A976">
        <v>333</v>
      </c>
      <c r="B976">
        <v>29</v>
      </c>
      <c r="C976">
        <v>63</v>
      </c>
      <c r="D976">
        <v>7</v>
      </c>
      <c r="E976">
        <v>1</v>
      </c>
      <c r="F976" t="s">
        <v>234</v>
      </c>
      <c r="G976" s="1">
        <v>29056.560000000001</v>
      </c>
      <c r="H976" s="1">
        <v>71853.490000000005</v>
      </c>
    </row>
    <row r="977" spans="1:8" x14ac:dyDescent="0.25">
      <c r="A977">
        <v>333</v>
      </c>
      <c r="B977">
        <v>29</v>
      </c>
      <c r="C977">
        <v>63</v>
      </c>
      <c r="D977">
        <v>7</v>
      </c>
      <c r="E977">
        <v>4</v>
      </c>
      <c r="F977" t="s">
        <v>235</v>
      </c>
      <c r="G977" s="1">
        <v>0</v>
      </c>
      <c r="H977" s="1">
        <v>22669.34</v>
      </c>
    </row>
    <row r="978" spans="1:8" x14ac:dyDescent="0.25">
      <c r="A978">
        <v>333</v>
      </c>
      <c r="B978">
        <v>29</v>
      </c>
      <c r="C978">
        <v>63</v>
      </c>
      <c r="D978">
        <v>7</v>
      </c>
      <c r="E978">
        <v>5</v>
      </c>
      <c r="F978" t="s">
        <v>233</v>
      </c>
      <c r="G978" s="1">
        <v>2356.27</v>
      </c>
      <c r="H978" s="1">
        <v>75285.81</v>
      </c>
    </row>
    <row r="979" spans="1:8" x14ac:dyDescent="0.25">
      <c r="A979">
        <v>333</v>
      </c>
      <c r="B979">
        <v>29</v>
      </c>
      <c r="C979">
        <v>63</v>
      </c>
      <c r="D979">
        <v>8</v>
      </c>
      <c r="E979">
        <v>1</v>
      </c>
      <c r="F979" t="s">
        <v>234</v>
      </c>
      <c r="G979" s="1">
        <v>46717.64</v>
      </c>
      <c r="H979" s="1">
        <v>82431.25</v>
      </c>
    </row>
    <row r="980" spans="1:8" x14ac:dyDescent="0.25">
      <c r="A980">
        <v>333</v>
      </c>
      <c r="B980">
        <v>29</v>
      </c>
      <c r="C980">
        <v>63</v>
      </c>
      <c r="D980">
        <v>8</v>
      </c>
      <c r="E980">
        <v>4</v>
      </c>
      <c r="F980" t="s">
        <v>235</v>
      </c>
      <c r="G980" s="1">
        <v>0</v>
      </c>
      <c r="H980" s="1">
        <v>40819.160000000003</v>
      </c>
    </row>
    <row r="981" spans="1:8" x14ac:dyDescent="0.25">
      <c r="A981">
        <v>333</v>
      </c>
      <c r="B981">
        <v>29</v>
      </c>
      <c r="C981">
        <v>63</v>
      </c>
      <c r="D981">
        <v>8</v>
      </c>
      <c r="E981">
        <v>5</v>
      </c>
      <c r="F981" t="s">
        <v>233</v>
      </c>
      <c r="G981" s="1">
        <v>30366.47</v>
      </c>
      <c r="H981" s="1">
        <v>102573.64</v>
      </c>
    </row>
    <row r="982" spans="1:8" x14ac:dyDescent="0.25">
      <c r="A982">
        <v>333</v>
      </c>
      <c r="B982">
        <v>29</v>
      </c>
      <c r="C982">
        <v>63</v>
      </c>
      <c r="D982">
        <v>9</v>
      </c>
      <c r="E982">
        <v>1</v>
      </c>
      <c r="F982" t="s">
        <v>234</v>
      </c>
      <c r="G982" s="1">
        <v>8756.2800000000007</v>
      </c>
      <c r="H982" s="1">
        <v>14711.68</v>
      </c>
    </row>
    <row r="983" spans="1:8" x14ac:dyDescent="0.25">
      <c r="A983">
        <v>333</v>
      </c>
      <c r="B983">
        <v>29</v>
      </c>
      <c r="C983">
        <v>63</v>
      </c>
      <c r="D983">
        <v>9</v>
      </c>
      <c r="E983">
        <v>4</v>
      </c>
      <c r="F983" t="s">
        <v>235</v>
      </c>
      <c r="G983" s="1">
        <v>0</v>
      </c>
      <c r="H983" s="1">
        <v>6055.49</v>
      </c>
    </row>
    <row r="984" spans="1:8" x14ac:dyDescent="0.25">
      <c r="A984">
        <v>333</v>
      </c>
      <c r="B984">
        <v>29</v>
      </c>
      <c r="C984">
        <v>63</v>
      </c>
      <c r="D984">
        <v>9</v>
      </c>
      <c r="E984">
        <v>5</v>
      </c>
      <c r="F984" t="s">
        <v>233</v>
      </c>
      <c r="G984" s="1">
        <v>5691.58</v>
      </c>
      <c r="H984" s="1">
        <v>7111.42</v>
      </c>
    </row>
    <row r="985" spans="1:8" x14ac:dyDescent="0.25">
      <c r="A985">
        <v>333</v>
      </c>
      <c r="B985">
        <v>29</v>
      </c>
      <c r="C985">
        <v>63</v>
      </c>
      <c r="D985">
        <v>10</v>
      </c>
      <c r="E985">
        <v>1</v>
      </c>
      <c r="F985" t="s">
        <v>234</v>
      </c>
      <c r="G985" s="1">
        <v>33315.72</v>
      </c>
      <c r="H985" s="1">
        <v>59276.61</v>
      </c>
    </row>
    <row r="986" spans="1:8" x14ac:dyDescent="0.25">
      <c r="A986">
        <v>333</v>
      </c>
      <c r="B986">
        <v>29</v>
      </c>
      <c r="C986">
        <v>63</v>
      </c>
      <c r="D986">
        <v>10</v>
      </c>
      <c r="E986">
        <v>4</v>
      </c>
      <c r="F986" t="s">
        <v>235</v>
      </c>
      <c r="G986" s="1">
        <v>0</v>
      </c>
      <c r="H986" s="1">
        <v>13178.6</v>
      </c>
    </row>
    <row r="987" spans="1:8" x14ac:dyDescent="0.25">
      <c r="A987">
        <v>333</v>
      </c>
      <c r="B987">
        <v>29</v>
      </c>
      <c r="C987">
        <v>63</v>
      </c>
      <c r="D987">
        <v>10</v>
      </c>
      <c r="E987">
        <v>5</v>
      </c>
      <c r="F987" t="s">
        <v>233</v>
      </c>
      <c r="G987" s="1">
        <v>0</v>
      </c>
      <c r="H987" s="1">
        <v>57573.86</v>
      </c>
    </row>
    <row r="988" spans="1:8" x14ac:dyDescent="0.25">
      <c r="A988">
        <v>333</v>
      </c>
      <c r="B988">
        <v>29</v>
      </c>
      <c r="C988">
        <v>63</v>
      </c>
      <c r="D988">
        <v>11</v>
      </c>
      <c r="E988">
        <v>1</v>
      </c>
      <c r="F988" t="s">
        <v>234</v>
      </c>
      <c r="G988" s="1">
        <v>8668.94</v>
      </c>
      <c r="H988" s="1">
        <v>16755.53</v>
      </c>
    </row>
    <row r="989" spans="1:8" x14ac:dyDescent="0.25">
      <c r="A989">
        <v>333</v>
      </c>
      <c r="B989">
        <v>29</v>
      </c>
      <c r="C989">
        <v>63</v>
      </c>
      <c r="D989">
        <v>11</v>
      </c>
      <c r="E989">
        <v>4</v>
      </c>
      <c r="F989" t="s">
        <v>235</v>
      </c>
      <c r="G989" s="1">
        <v>0</v>
      </c>
      <c r="H989" s="1">
        <v>7293.9</v>
      </c>
    </row>
    <row r="990" spans="1:8" x14ac:dyDescent="0.25">
      <c r="A990">
        <v>333</v>
      </c>
      <c r="B990">
        <v>29</v>
      </c>
      <c r="C990">
        <v>63</v>
      </c>
      <c r="D990">
        <v>11</v>
      </c>
      <c r="E990">
        <v>5</v>
      </c>
      <c r="F990" t="s">
        <v>233</v>
      </c>
      <c r="G990" s="1">
        <v>5634.81</v>
      </c>
      <c r="H990" s="1">
        <v>5634.81</v>
      </c>
    </row>
    <row r="991" spans="1:8" x14ac:dyDescent="0.25">
      <c r="A991">
        <v>333</v>
      </c>
      <c r="B991">
        <v>29</v>
      </c>
      <c r="C991">
        <v>63</v>
      </c>
      <c r="D991">
        <v>13</v>
      </c>
      <c r="E991">
        <v>1</v>
      </c>
      <c r="F991" t="s">
        <v>234</v>
      </c>
      <c r="G991" s="1">
        <v>23534.25</v>
      </c>
      <c r="H991" s="1">
        <v>55298.43</v>
      </c>
    </row>
    <row r="992" spans="1:8" x14ac:dyDescent="0.25">
      <c r="A992">
        <v>333</v>
      </c>
      <c r="B992">
        <v>29</v>
      </c>
      <c r="C992">
        <v>63</v>
      </c>
      <c r="D992">
        <v>13</v>
      </c>
      <c r="E992">
        <v>4</v>
      </c>
      <c r="F992" t="s">
        <v>235</v>
      </c>
      <c r="G992" s="1">
        <v>0</v>
      </c>
      <c r="H992" s="1">
        <v>14583.5</v>
      </c>
    </row>
    <row r="993" spans="1:8" x14ac:dyDescent="0.25">
      <c r="A993">
        <v>333</v>
      </c>
      <c r="B993">
        <v>29</v>
      </c>
      <c r="C993">
        <v>63</v>
      </c>
      <c r="D993">
        <v>13</v>
      </c>
      <c r="E993">
        <v>5</v>
      </c>
      <c r="F993" t="s">
        <v>233</v>
      </c>
      <c r="G993" s="1">
        <v>13111.92</v>
      </c>
      <c r="H993" s="1">
        <v>21544.27</v>
      </c>
    </row>
    <row r="994" spans="1:8" x14ac:dyDescent="0.25">
      <c r="A994">
        <v>333</v>
      </c>
      <c r="B994">
        <v>29</v>
      </c>
      <c r="C994">
        <v>63</v>
      </c>
      <c r="D994">
        <v>14</v>
      </c>
      <c r="E994">
        <v>1</v>
      </c>
      <c r="F994" t="s">
        <v>234</v>
      </c>
      <c r="G994" s="1">
        <v>32220.98</v>
      </c>
      <c r="H994" s="1">
        <v>59594.31</v>
      </c>
    </row>
    <row r="995" spans="1:8" x14ac:dyDescent="0.25">
      <c r="A995">
        <v>333</v>
      </c>
      <c r="B995">
        <v>29</v>
      </c>
      <c r="C995">
        <v>63</v>
      </c>
      <c r="D995">
        <v>14</v>
      </c>
      <c r="E995">
        <v>4</v>
      </c>
      <c r="F995" t="s">
        <v>235</v>
      </c>
      <c r="G995" s="1">
        <v>0</v>
      </c>
      <c r="H995" s="1">
        <v>18963.169999999998</v>
      </c>
    </row>
    <row r="996" spans="1:8" x14ac:dyDescent="0.25">
      <c r="A996">
        <v>333</v>
      </c>
      <c r="B996">
        <v>29</v>
      </c>
      <c r="C996">
        <v>63</v>
      </c>
      <c r="D996">
        <v>14</v>
      </c>
      <c r="E996">
        <v>5</v>
      </c>
      <c r="F996" t="s">
        <v>233</v>
      </c>
      <c r="G996" s="1">
        <v>13968.23</v>
      </c>
      <c r="H996" s="1">
        <v>20065.47</v>
      </c>
    </row>
    <row r="997" spans="1:8" x14ac:dyDescent="0.25">
      <c r="A997">
        <v>333</v>
      </c>
      <c r="B997">
        <v>29</v>
      </c>
      <c r="C997">
        <v>63</v>
      </c>
      <c r="D997">
        <v>15</v>
      </c>
      <c r="E997">
        <v>1</v>
      </c>
      <c r="F997" t="s">
        <v>234</v>
      </c>
      <c r="G997" s="1">
        <v>47376</v>
      </c>
      <c r="H997" s="1">
        <v>110598.39999999999</v>
      </c>
    </row>
    <row r="998" spans="1:8" x14ac:dyDescent="0.25">
      <c r="A998">
        <v>333</v>
      </c>
      <c r="B998">
        <v>29</v>
      </c>
      <c r="C998">
        <v>63</v>
      </c>
      <c r="D998">
        <v>15</v>
      </c>
      <c r="E998">
        <v>4</v>
      </c>
      <c r="F998" t="s">
        <v>235</v>
      </c>
      <c r="G998" s="1">
        <v>0</v>
      </c>
      <c r="H998" s="1">
        <v>40095.31</v>
      </c>
    </row>
    <row r="999" spans="1:8" x14ac:dyDescent="0.25">
      <c r="A999">
        <v>333</v>
      </c>
      <c r="B999">
        <v>29</v>
      </c>
      <c r="C999">
        <v>63</v>
      </c>
      <c r="D999">
        <v>15</v>
      </c>
      <c r="E999">
        <v>5</v>
      </c>
      <c r="F999" t="s">
        <v>233</v>
      </c>
      <c r="G999" s="1">
        <v>34414.67</v>
      </c>
      <c r="H999" s="1">
        <v>83299.83</v>
      </c>
    </row>
    <row r="1000" spans="1:8" x14ac:dyDescent="0.25">
      <c r="A1000">
        <v>333</v>
      </c>
      <c r="B1000">
        <v>29</v>
      </c>
      <c r="C1000">
        <v>63</v>
      </c>
      <c r="D1000">
        <v>16</v>
      </c>
      <c r="E1000">
        <v>1</v>
      </c>
      <c r="F1000" t="s">
        <v>234</v>
      </c>
      <c r="G1000" s="1">
        <v>84634.72</v>
      </c>
      <c r="H1000" s="1">
        <v>186674.87</v>
      </c>
    </row>
    <row r="1001" spans="1:8" x14ac:dyDescent="0.25">
      <c r="A1001">
        <v>333</v>
      </c>
      <c r="B1001">
        <v>29</v>
      </c>
      <c r="C1001">
        <v>63</v>
      </c>
      <c r="D1001">
        <v>16</v>
      </c>
      <c r="E1001">
        <v>4</v>
      </c>
      <c r="F1001" t="s">
        <v>235</v>
      </c>
      <c r="G1001" s="1">
        <v>0</v>
      </c>
      <c r="H1001" s="1">
        <v>49483.14</v>
      </c>
    </row>
    <row r="1002" spans="1:8" x14ac:dyDescent="0.25">
      <c r="A1002">
        <v>333</v>
      </c>
      <c r="B1002">
        <v>29</v>
      </c>
      <c r="C1002">
        <v>63</v>
      </c>
      <c r="D1002">
        <v>16</v>
      </c>
      <c r="E1002">
        <v>5</v>
      </c>
      <c r="F1002" t="s">
        <v>233</v>
      </c>
      <c r="G1002" s="1">
        <v>55012.56</v>
      </c>
      <c r="H1002" s="1">
        <v>55012.57</v>
      </c>
    </row>
    <row r="1003" spans="1:8" x14ac:dyDescent="0.25">
      <c r="A1003">
        <v>333</v>
      </c>
      <c r="B1003">
        <v>29</v>
      </c>
      <c r="C1003">
        <v>63</v>
      </c>
      <c r="D1003">
        <v>17</v>
      </c>
      <c r="E1003">
        <v>1</v>
      </c>
      <c r="F1003" t="s">
        <v>234</v>
      </c>
      <c r="G1003" s="1">
        <v>17831.89</v>
      </c>
      <c r="H1003" s="1">
        <v>35538.870000000003</v>
      </c>
    </row>
    <row r="1004" spans="1:8" x14ac:dyDescent="0.25">
      <c r="A1004">
        <v>333</v>
      </c>
      <c r="B1004">
        <v>29</v>
      </c>
      <c r="C1004">
        <v>63</v>
      </c>
      <c r="D1004">
        <v>17</v>
      </c>
      <c r="E1004">
        <v>4</v>
      </c>
      <c r="F1004" t="s">
        <v>235</v>
      </c>
      <c r="G1004" s="1">
        <v>0</v>
      </c>
      <c r="H1004" s="1">
        <v>9800.2800000000007</v>
      </c>
    </row>
    <row r="1005" spans="1:8" x14ac:dyDescent="0.25">
      <c r="A1005">
        <v>333</v>
      </c>
      <c r="B1005">
        <v>29</v>
      </c>
      <c r="C1005">
        <v>63</v>
      </c>
      <c r="D1005">
        <v>17</v>
      </c>
      <c r="E1005">
        <v>5</v>
      </c>
      <c r="F1005" t="s">
        <v>233</v>
      </c>
      <c r="G1005" s="1">
        <v>0</v>
      </c>
      <c r="H1005" s="1">
        <v>43662.23</v>
      </c>
    </row>
    <row r="1006" spans="1:8" x14ac:dyDescent="0.25">
      <c r="A1006">
        <v>333</v>
      </c>
      <c r="B1006">
        <v>29</v>
      </c>
      <c r="C1006">
        <v>63</v>
      </c>
      <c r="D1006">
        <v>18</v>
      </c>
      <c r="E1006">
        <v>1</v>
      </c>
      <c r="F1006" t="s">
        <v>234</v>
      </c>
      <c r="G1006" s="1">
        <v>4399.25</v>
      </c>
      <c r="H1006" s="1">
        <v>11318.25</v>
      </c>
    </row>
    <row r="1007" spans="1:8" x14ac:dyDescent="0.25">
      <c r="A1007">
        <v>333</v>
      </c>
      <c r="B1007">
        <v>29</v>
      </c>
      <c r="C1007">
        <v>63</v>
      </c>
      <c r="D1007">
        <v>18</v>
      </c>
      <c r="E1007">
        <v>4</v>
      </c>
      <c r="F1007" t="s">
        <v>235</v>
      </c>
      <c r="G1007" s="1">
        <v>0</v>
      </c>
      <c r="H1007" s="1">
        <v>2653.35</v>
      </c>
    </row>
    <row r="1008" spans="1:8" x14ac:dyDescent="0.25">
      <c r="A1008">
        <v>333</v>
      </c>
      <c r="B1008">
        <v>29</v>
      </c>
      <c r="C1008">
        <v>63</v>
      </c>
      <c r="D1008">
        <v>18</v>
      </c>
      <c r="E1008">
        <v>5</v>
      </c>
      <c r="F1008" t="s">
        <v>233</v>
      </c>
      <c r="G1008" s="1">
        <v>946.23</v>
      </c>
      <c r="H1008" s="1">
        <v>9728.2199999999993</v>
      </c>
    </row>
    <row r="1009" spans="1:8" x14ac:dyDescent="0.25">
      <c r="A1009">
        <v>333</v>
      </c>
      <c r="B1009">
        <v>29</v>
      </c>
      <c r="C1009">
        <v>63</v>
      </c>
      <c r="D1009">
        <v>19</v>
      </c>
      <c r="E1009">
        <v>1</v>
      </c>
      <c r="F1009" t="s">
        <v>234</v>
      </c>
      <c r="G1009" s="1">
        <v>1521408.05</v>
      </c>
      <c r="H1009" s="1">
        <v>3419863.62</v>
      </c>
    </row>
    <row r="1010" spans="1:8" x14ac:dyDescent="0.25">
      <c r="A1010">
        <v>333</v>
      </c>
      <c r="B1010">
        <v>29</v>
      </c>
      <c r="C1010">
        <v>63</v>
      </c>
      <c r="D1010">
        <v>19</v>
      </c>
      <c r="E1010">
        <v>4</v>
      </c>
      <c r="F1010" t="s">
        <v>235</v>
      </c>
      <c r="G1010" s="1">
        <v>0</v>
      </c>
      <c r="H1010" s="1">
        <v>1042626.74</v>
      </c>
    </row>
    <row r="1011" spans="1:8" x14ac:dyDescent="0.25">
      <c r="A1011">
        <v>333</v>
      </c>
      <c r="B1011">
        <v>29</v>
      </c>
      <c r="C1011">
        <v>63</v>
      </c>
      <c r="D1011">
        <v>19</v>
      </c>
      <c r="E1011">
        <v>5</v>
      </c>
      <c r="F1011" t="s">
        <v>233</v>
      </c>
      <c r="G1011" s="1">
        <v>1273985.3400000001</v>
      </c>
      <c r="H1011" s="1">
        <v>1303308.7</v>
      </c>
    </row>
    <row r="1012" spans="1:8" x14ac:dyDescent="0.25">
      <c r="A1012">
        <v>333</v>
      </c>
      <c r="B1012">
        <v>29</v>
      </c>
      <c r="C1012">
        <v>63</v>
      </c>
      <c r="D1012">
        <v>20</v>
      </c>
      <c r="E1012">
        <v>1</v>
      </c>
      <c r="F1012" t="s">
        <v>234</v>
      </c>
      <c r="G1012" s="1">
        <v>10143.969999999999</v>
      </c>
      <c r="H1012" s="1">
        <v>22442.87</v>
      </c>
    </row>
    <row r="1013" spans="1:8" x14ac:dyDescent="0.25">
      <c r="A1013">
        <v>333</v>
      </c>
      <c r="B1013">
        <v>29</v>
      </c>
      <c r="C1013">
        <v>63</v>
      </c>
      <c r="D1013">
        <v>20</v>
      </c>
      <c r="E1013">
        <v>4</v>
      </c>
      <c r="F1013" t="s">
        <v>235</v>
      </c>
      <c r="G1013" s="1">
        <v>0</v>
      </c>
      <c r="H1013" s="1">
        <v>8973.0499999999993</v>
      </c>
    </row>
    <row r="1014" spans="1:8" x14ac:dyDescent="0.25">
      <c r="A1014">
        <v>333</v>
      </c>
      <c r="B1014">
        <v>29</v>
      </c>
      <c r="C1014">
        <v>63</v>
      </c>
      <c r="D1014">
        <v>20</v>
      </c>
      <c r="E1014">
        <v>5</v>
      </c>
      <c r="F1014" t="s">
        <v>233</v>
      </c>
      <c r="G1014" s="1">
        <v>0</v>
      </c>
      <c r="H1014" s="1">
        <v>25144.82</v>
      </c>
    </row>
    <row r="1015" spans="1:8" x14ac:dyDescent="0.25">
      <c r="A1015">
        <v>333</v>
      </c>
      <c r="B1015">
        <v>29</v>
      </c>
      <c r="C1015">
        <v>63</v>
      </c>
      <c r="D1015">
        <v>21</v>
      </c>
      <c r="E1015">
        <v>1</v>
      </c>
      <c r="F1015" t="s">
        <v>234</v>
      </c>
      <c r="G1015" s="1">
        <v>2079.42</v>
      </c>
      <c r="H1015" s="1">
        <v>4415.3599999999997</v>
      </c>
    </row>
    <row r="1016" spans="1:8" x14ac:dyDescent="0.25">
      <c r="A1016">
        <v>333</v>
      </c>
      <c r="B1016">
        <v>29</v>
      </c>
      <c r="C1016">
        <v>63</v>
      </c>
      <c r="D1016">
        <v>21</v>
      </c>
      <c r="E1016">
        <v>4</v>
      </c>
      <c r="F1016" t="s">
        <v>235</v>
      </c>
      <c r="G1016" s="1">
        <v>0</v>
      </c>
      <c r="H1016" s="1">
        <v>1523.56</v>
      </c>
    </row>
    <row r="1017" spans="1:8" x14ac:dyDescent="0.25">
      <c r="A1017">
        <v>333</v>
      </c>
      <c r="B1017">
        <v>29</v>
      </c>
      <c r="C1017">
        <v>63</v>
      </c>
      <c r="D1017">
        <v>21</v>
      </c>
      <c r="E1017">
        <v>5</v>
      </c>
      <c r="F1017" t="s">
        <v>233</v>
      </c>
      <c r="G1017" s="1">
        <v>1351.63</v>
      </c>
      <c r="H1017" s="1">
        <v>1351.63</v>
      </c>
    </row>
    <row r="1018" spans="1:8" x14ac:dyDescent="0.25">
      <c r="A1018">
        <v>333</v>
      </c>
      <c r="B1018">
        <v>29</v>
      </c>
      <c r="C1018">
        <v>63</v>
      </c>
      <c r="D1018">
        <v>22</v>
      </c>
      <c r="E1018">
        <v>1</v>
      </c>
      <c r="F1018" t="s">
        <v>234</v>
      </c>
      <c r="G1018" s="1">
        <v>1188</v>
      </c>
      <c r="H1018" s="1">
        <v>2508.0500000000002</v>
      </c>
    </row>
    <row r="1019" spans="1:8" x14ac:dyDescent="0.25">
      <c r="A1019">
        <v>333</v>
      </c>
      <c r="B1019">
        <v>29</v>
      </c>
      <c r="C1019">
        <v>63</v>
      </c>
      <c r="D1019">
        <v>22</v>
      </c>
      <c r="E1019">
        <v>4</v>
      </c>
      <c r="F1019" t="s">
        <v>235</v>
      </c>
      <c r="G1019" s="1">
        <v>0</v>
      </c>
      <c r="H1019" s="1">
        <v>4351.34</v>
      </c>
    </row>
    <row r="1020" spans="1:8" x14ac:dyDescent="0.25">
      <c r="A1020">
        <v>333</v>
      </c>
      <c r="B1020">
        <v>29</v>
      </c>
      <c r="C1020">
        <v>63</v>
      </c>
      <c r="D1020">
        <v>22</v>
      </c>
      <c r="E1020">
        <v>5</v>
      </c>
      <c r="F1020" t="s">
        <v>233</v>
      </c>
      <c r="G1020" s="1">
        <v>518.71</v>
      </c>
      <c r="H1020" s="1">
        <v>3487.06</v>
      </c>
    </row>
    <row r="1021" spans="1:8" x14ac:dyDescent="0.25">
      <c r="A1021">
        <v>333</v>
      </c>
      <c r="B1021">
        <v>29</v>
      </c>
      <c r="C1021">
        <v>63</v>
      </c>
      <c r="D1021">
        <v>23</v>
      </c>
      <c r="E1021">
        <v>1</v>
      </c>
      <c r="F1021" t="s">
        <v>234</v>
      </c>
      <c r="G1021" s="1">
        <v>2205.27</v>
      </c>
      <c r="H1021" s="1">
        <v>4986.76</v>
      </c>
    </row>
    <row r="1022" spans="1:8" x14ac:dyDescent="0.25">
      <c r="A1022">
        <v>333</v>
      </c>
      <c r="B1022">
        <v>29</v>
      </c>
      <c r="C1022">
        <v>63</v>
      </c>
      <c r="D1022">
        <v>23</v>
      </c>
      <c r="E1022">
        <v>4</v>
      </c>
      <c r="F1022" t="s">
        <v>235</v>
      </c>
      <c r="G1022" s="1">
        <v>0</v>
      </c>
      <c r="H1022" s="1">
        <v>1503.95</v>
      </c>
    </row>
    <row r="1023" spans="1:8" x14ac:dyDescent="0.25">
      <c r="A1023">
        <v>333</v>
      </c>
      <c r="B1023">
        <v>29</v>
      </c>
      <c r="C1023">
        <v>63</v>
      </c>
      <c r="D1023">
        <v>23</v>
      </c>
      <c r="E1023">
        <v>5</v>
      </c>
      <c r="F1023" t="s">
        <v>233</v>
      </c>
      <c r="G1023" s="1">
        <v>0</v>
      </c>
      <c r="H1023" s="1">
        <v>4489.1499999999996</v>
      </c>
    </row>
    <row r="1024" spans="1:8" x14ac:dyDescent="0.25">
      <c r="A1024">
        <v>333</v>
      </c>
      <c r="B1024">
        <v>29</v>
      </c>
      <c r="C1024">
        <v>63</v>
      </c>
      <c r="D1024">
        <v>24</v>
      </c>
      <c r="E1024">
        <v>1</v>
      </c>
      <c r="F1024" t="s">
        <v>234</v>
      </c>
      <c r="G1024" s="1">
        <v>20832.27</v>
      </c>
      <c r="H1024" s="1">
        <v>39560.21</v>
      </c>
    </row>
    <row r="1025" spans="1:8" x14ac:dyDescent="0.25">
      <c r="A1025">
        <v>333</v>
      </c>
      <c r="B1025">
        <v>29</v>
      </c>
      <c r="C1025">
        <v>63</v>
      </c>
      <c r="D1025">
        <v>24</v>
      </c>
      <c r="E1025">
        <v>4</v>
      </c>
      <c r="F1025" t="s">
        <v>235</v>
      </c>
      <c r="G1025" s="1">
        <v>0</v>
      </c>
      <c r="H1025" s="1">
        <v>12616.82</v>
      </c>
    </row>
    <row r="1026" spans="1:8" x14ac:dyDescent="0.25">
      <c r="A1026">
        <v>333</v>
      </c>
      <c r="B1026">
        <v>29</v>
      </c>
      <c r="C1026">
        <v>63</v>
      </c>
      <c r="D1026">
        <v>24</v>
      </c>
      <c r="E1026">
        <v>5</v>
      </c>
      <c r="F1026" t="s">
        <v>233</v>
      </c>
      <c r="G1026" s="1">
        <v>11582.64</v>
      </c>
      <c r="H1026" s="1">
        <v>12328.07</v>
      </c>
    </row>
    <row r="1027" spans="1:8" x14ac:dyDescent="0.25">
      <c r="A1027">
        <v>333</v>
      </c>
      <c r="B1027">
        <v>29</v>
      </c>
      <c r="C1027">
        <v>63</v>
      </c>
      <c r="D1027">
        <v>25</v>
      </c>
      <c r="E1027">
        <v>1</v>
      </c>
      <c r="F1027" t="s">
        <v>234</v>
      </c>
      <c r="G1027" s="1">
        <v>50293.23</v>
      </c>
      <c r="H1027" s="1">
        <v>95998.54</v>
      </c>
    </row>
    <row r="1028" spans="1:8" x14ac:dyDescent="0.25">
      <c r="A1028">
        <v>333</v>
      </c>
      <c r="B1028">
        <v>29</v>
      </c>
      <c r="C1028">
        <v>63</v>
      </c>
      <c r="D1028">
        <v>25</v>
      </c>
      <c r="E1028">
        <v>4</v>
      </c>
      <c r="F1028" t="s">
        <v>235</v>
      </c>
      <c r="G1028" s="1">
        <v>0</v>
      </c>
      <c r="H1028" s="1">
        <v>19417.59</v>
      </c>
    </row>
    <row r="1029" spans="1:8" x14ac:dyDescent="0.25">
      <c r="A1029">
        <v>333</v>
      </c>
      <c r="B1029">
        <v>29</v>
      </c>
      <c r="C1029">
        <v>63</v>
      </c>
      <c r="D1029">
        <v>25</v>
      </c>
      <c r="E1029">
        <v>5</v>
      </c>
      <c r="F1029" t="s">
        <v>233</v>
      </c>
      <c r="G1029" s="1">
        <v>0</v>
      </c>
      <c r="H1029" s="1">
        <v>67177.5</v>
      </c>
    </row>
    <row r="1030" spans="1:8" x14ac:dyDescent="0.25">
      <c r="A1030">
        <v>333</v>
      </c>
      <c r="B1030">
        <v>29</v>
      </c>
      <c r="C1030">
        <v>63</v>
      </c>
      <c r="D1030">
        <v>26</v>
      </c>
      <c r="E1030">
        <v>1</v>
      </c>
      <c r="F1030" t="s">
        <v>234</v>
      </c>
      <c r="G1030" s="1">
        <v>18557.53</v>
      </c>
      <c r="H1030" s="1">
        <v>39459.29</v>
      </c>
    </row>
    <row r="1031" spans="1:8" x14ac:dyDescent="0.25">
      <c r="A1031">
        <v>333</v>
      </c>
      <c r="B1031">
        <v>29</v>
      </c>
      <c r="C1031">
        <v>63</v>
      </c>
      <c r="D1031">
        <v>26</v>
      </c>
      <c r="E1031">
        <v>4</v>
      </c>
      <c r="F1031" t="s">
        <v>235</v>
      </c>
      <c r="G1031" s="1">
        <v>0</v>
      </c>
      <c r="H1031" s="1">
        <v>12527.28</v>
      </c>
    </row>
    <row r="1032" spans="1:8" x14ac:dyDescent="0.25">
      <c r="A1032">
        <v>333</v>
      </c>
      <c r="B1032">
        <v>29</v>
      </c>
      <c r="C1032">
        <v>63</v>
      </c>
      <c r="D1032">
        <v>26</v>
      </c>
      <c r="E1032">
        <v>5</v>
      </c>
      <c r="F1032" t="s">
        <v>233</v>
      </c>
      <c r="G1032" s="1">
        <v>0</v>
      </c>
      <c r="H1032" s="1">
        <v>21404.69</v>
      </c>
    </row>
    <row r="1033" spans="1:8" x14ac:dyDescent="0.25">
      <c r="A1033">
        <v>333</v>
      </c>
      <c r="B1033">
        <v>29</v>
      </c>
      <c r="C1033">
        <v>63</v>
      </c>
      <c r="D1033">
        <v>27</v>
      </c>
      <c r="E1033">
        <v>1</v>
      </c>
      <c r="F1033" t="s">
        <v>234</v>
      </c>
      <c r="G1033" s="1">
        <v>8090.82</v>
      </c>
      <c r="H1033" s="1">
        <v>17143.47</v>
      </c>
    </row>
    <row r="1034" spans="1:8" x14ac:dyDescent="0.25">
      <c r="A1034">
        <v>333</v>
      </c>
      <c r="B1034">
        <v>29</v>
      </c>
      <c r="C1034">
        <v>63</v>
      </c>
      <c r="D1034">
        <v>27</v>
      </c>
      <c r="E1034">
        <v>4</v>
      </c>
      <c r="F1034" t="s">
        <v>235</v>
      </c>
      <c r="G1034" s="1">
        <v>0</v>
      </c>
      <c r="H1034" s="1">
        <v>4705.7700000000004</v>
      </c>
    </row>
    <row r="1035" spans="1:8" x14ac:dyDescent="0.25">
      <c r="A1035">
        <v>333</v>
      </c>
      <c r="B1035">
        <v>29</v>
      </c>
      <c r="C1035">
        <v>63</v>
      </c>
      <c r="D1035">
        <v>27</v>
      </c>
      <c r="E1035">
        <v>5</v>
      </c>
      <c r="F1035" t="s">
        <v>233</v>
      </c>
      <c r="G1035" s="1">
        <v>4869.5</v>
      </c>
      <c r="H1035" s="1">
        <v>5627.38</v>
      </c>
    </row>
    <row r="1036" spans="1:8" x14ac:dyDescent="0.25">
      <c r="A1036">
        <v>333</v>
      </c>
      <c r="B1036">
        <v>29</v>
      </c>
      <c r="C1036">
        <v>63</v>
      </c>
      <c r="D1036">
        <v>28</v>
      </c>
      <c r="E1036">
        <v>4</v>
      </c>
      <c r="F1036" t="s">
        <v>235</v>
      </c>
      <c r="G1036" s="1">
        <v>0</v>
      </c>
      <c r="H1036" s="1">
        <v>2792.25</v>
      </c>
    </row>
    <row r="1037" spans="1:8" x14ac:dyDescent="0.25">
      <c r="A1037">
        <v>333</v>
      </c>
      <c r="B1037">
        <v>29</v>
      </c>
      <c r="C1037">
        <v>63</v>
      </c>
      <c r="D1037">
        <v>28</v>
      </c>
      <c r="E1037">
        <v>5</v>
      </c>
      <c r="F1037" t="s">
        <v>233</v>
      </c>
      <c r="G1037" s="1">
        <v>0</v>
      </c>
      <c r="H1037" s="1">
        <v>817.7</v>
      </c>
    </row>
    <row r="1038" spans="1:8" x14ac:dyDescent="0.25">
      <c r="A1038">
        <v>333</v>
      </c>
      <c r="B1038">
        <v>29</v>
      </c>
      <c r="C1038">
        <v>63</v>
      </c>
      <c r="D1038">
        <v>29</v>
      </c>
      <c r="E1038">
        <v>1</v>
      </c>
      <c r="F1038" t="s">
        <v>234</v>
      </c>
      <c r="G1038" s="1">
        <v>20366.47</v>
      </c>
      <c r="H1038" s="1">
        <v>24726.75</v>
      </c>
    </row>
    <row r="1039" spans="1:8" x14ac:dyDescent="0.25">
      <c r="A1039">
        <v>333</v>
      </c>
      <c r="B1039">
        <v>29</v>
      </c>
      <c r="C1039">
        <v>63</v>
      </c>
      <c r="D1039">
        <v>29</v>
      </c>
      <c r="E1039">
        <v>4</v>
      </c>
      <c r="F1039" t="s">
        <v>235</v>
      </c>
      <c r="G1039" s="1">
        <v>0</v>
      </c>
      <c r="H1039" s="1">
        <v>2483.0300000000002</v>
      </c>
    </row>
    <row r="1040" spans="1:8" x14ac:dyDescent="0.25">
      <c r="A1040">
        <v>333</v>
      </c>
      <c r="B1040">
        <v>29</v>
      </c>
      <c r="C1040">
        <v>63</v>
      </c>
      <c r="D1040">
        <v>29</v>
      </c>
      <c r="E1040">
        <v>5</v>
      </c>
      <c r="F1040" t="s">
        <v>233</v>
      </c>
      <c r="G1040" s="1">
        <v>2345.2199999999998</v>
      </c>
      <c r="H1040" s="1">
        <v>2345.2199999999998</v>
      </c>
    </row>
    <row r="1041" spans="1:8" x14ac:dyDescent="0.25">
      <c r="A1041">
        <v>333</v>
      </c>
      <c r="B1041">
        <v>30</v>
      </c>
      <c r="C1041">
        <v>0</v>
      </c>
      <c r="D1041">
        <v>0</v>
      </c>
      <c r="E1041">
        <v>0</v>
      </c>
      <c r="F1041" t="s">
        <v>211</v>
      </c>
      <c r="G1041" s="1">
        <v>132596.46</v>
      </c>
      <c r="H1041" s="1">
        <v>132596.46</v>
      </c>
    </row>
    <row r="1042" spans="1:8" x14ac:dyDescent="0.25">
      <c r="A1042">
        <v>333</v>
      </c>
      <c r="B1042">
        <v>60</v>
      </c>
      <c r="C1042">
        <v>0</v>
      </c>
      <c r="D1042">
        <v>0</v>
      </c>
      <c r="E1042">
        <v>0</v>
      </c>
      <c r="F1042" t="s">
        <v>249</v>
      </c>
      <c r="G1042" s="1">
        <v>1000</v>
      </c>
      <c r="H1042" s="1">
        <v>1000</v>
      </c>
    </row>
    <row r="1043" spans="1:8" x14ac:dyDescent="0.25">
      <c r="A1043">
        <v>333</v>
      </c>
      <c r="B1043">
        <v>61</v>
      </c>
      <c r="C1043">
        <v>0</v>
      </c>
      <c r="D1043">
        <v>0</v>
      </c>
      <c r="E1043">
        <v>0</v>
      </c>
      <c r="F1043" t="s">
        <v>250</v>
      </c>
      <c r="G1043" s="1">
        <v>38875</v>
      </c>
      <c r="H1043" s="1">
        <v>38875</v>
      </c>
    </row>
    <row r="1044" spans="1:8" x14ac:dyDescent="0.25">
      <c r="A1044">
        <v>333</v>
      </c>
      <c r="B1044">
        <v>99</v>
      </c>
      <c r="C1044">
        <v>0</v>
      </c>
      <c r="D1044">
        <v>0</v>
      </c>
      <c r="E1044">
        <v>0</v>
      </c>
      <c r="F1044" t="s">
        <v>251</v>
      </c>
      <c r="G1044" s="1">
        <v>43369377.890000001</v>
      </c>
      <c r="H1044" s="1">
        <v>61342981.630000003</v>
      </c>
    </row>
    <row r="1045" spans="1:8" x14ac:dyDescent="0.25">
      <c r="A1045">
        <v>360</v>
      </c>
      <c r="B1045">
        <v>1</v>
      </c>
      <c r="C1045">
        <v>1</v>
      </c>
      <c r="D1045">
        <v>1</v>
      </c>
      <c r="E1045">
        <v>0</v>
      </c>
      <c r="F1045" t="s">
        <v>252</v>
      </c>
      <c r="G1045" s="1">
        <v>5647.31</v>
      </c>
      <c r="H1045" s="1">
        <v>5647.31</v>
      </c>
    </row>
    <row r="1046" spans="1:8" x14ac:dyDescent="0.25">
      <c r="A1046">
        <v>360</v>
      </c>
      <c r="B1046">
        <v>1</v>
      </c>
      <c r="C1046">
        <v>1</v>
      </c>
      <c r="D1046">
        <v>2</v>
      </c>
      <c r="E1046">
        <v>0</v>
      </c>
      <c r="F1046" t="s">
        <v>253</v>
      </c>
      <c r="G1046" s="1">
        <v>9622853.5500000007</v>
      </c>
      <c r="H1046" s="1">
        <v>10534009.52</v>
      </c>
    </row>
    <row r="1047" spans="1:8" x14ac:dyDescent="0.25">
      <c r="A1047">
        <v>360</v>
      </c>
      <c r="B1047">
        <v>1</v>
      </c>
      <c r="C1047">
        <v>2</v>
      </c>
      <c r="D1047">
        <v>1</v>
      </c>
      <c r="E1047">
        <v>0</v>
      </c>
      <c r="F1047" t="s">
        <v>254</v>
      </c>
      <c r="G1047" s="1">
        <v>33574.129999999997</v>
      </c>
      <c r="H1047" s="1">
        <v>33694.129999999997</v>
      </c>
    </row>
    <row r="1048" spans="1:8" x14ac:dyDescent="0.25">
      <c r="A1048">
        <v>360</v>
      </c>
      <c r="B1048">
        <v>1</v>
      </c>
      <c r="C1048">
        <v>2</v>
      </c>
      <c r="D1048">
        <v>2</v>
      </c>
      <c r="E1048">
        <v>0</v>
      </c>
      <c r="F1048" t="s">
        <v>255</v>
      </c>
      <c r="G1048" s="1">
        <v>66754.03</v>
      </c>
      <c r="H1048" s="1">
        <v>90213.87</v>
      </c>
    </row>
    <row r="1049" spans="1:8" x14ac:dyDescent="0.25">
      <c r="A1049">
        <v>360</v>
      </c>
      <c r="B1049">
        <v>1</v>
      </c>
      <c r="C1049">
        <v>3</v>
      </c>
      <c r="D1049">
        <v>0</v>
      </c>
      <c r="E1049">
        <v>0</v>
      </c>
      <c r="F1049" t="s">
        <v>256</v>
      </c>
      <c r="G1049" s="1">
        <v>3773164.91</v>
      </c>
      <c r="H1049" s="1">
        <v>4537833.3600000003</v>
      </c>
    </row>
    <row r="1050" spans="1:8" x14ac:dyDescent="0.25">
      <c r="A1050">
        <v>360</v>
      </c>
      <c r="B1050">
        <v>1</v>
      </c>
      <c r="C1050">
        <v>4</v>
      </c>
      <c r="D1050">
        <v>0</v>
      </c>
      <c r="E1050">
        <v>0</v>
      </c>
      <c r="F1050" t="s">
        <v>257</v>
      </c>
      <c r="G1050" s="1">
        <v>340112.81</v>
      </c>
      <c r="H1050" s="1">
        <v>380230.64</v>
      </c>
    </row>
    <row r="1051" spans="1:8" x14ac:dyDescent="0.25">
      <c r="A1051">
        <v>360</v>
      </c>
      <c r="B1051">
        <v>1</v>
      </c>
      <c r="C1051">
        <v>5</v>
      </c>
      <c r="D1051">
        <v>0</v>
      </c>
      <c r="E1051">
        <v>0</v>
      </c>
      <c r="F1051" t="s">
        <v>258</v>
      </c>
      <c r="G1051" s="1">
        <v>404957.79</v>
      </c>
      <c r="H1051" s="1">
        <v>407710.6</v>
      </c>
    </row>
    <row r="1052" spans="1:8" x14ac:dyDescent="0.25">
      <c r="A1052">
        <v>360</v>
      </c>
      <c r="B1052">
        <v>1</v>
      </c>
      <c r="C1052">
        <v>9</v>
      </c>
      <c r="D1052">
        <v>0</v>
      </c>
      <c r="E1052">
        <v>0</v>
      </c>
      <c r="F1052" t="s">
        <v>259</v>
      </c>
      <c r="G1052" s="1">
        <v>294.92</v>
      </c>
      <c r="H1052" s="1">
        <v>294.92</v>
      </c>
    </row>
    <row r="1053" spans="1:8" x14ac:dyDescent="0.25">
      <c r="A1053">
        <v>360</v>
      </c>
      <c r="B1053">
        <v>1</v>
      </c>
      <c r="C1053">
        <v>99</v>
      </c>
      <c r="D1053">
        <v>0</v>
      </c>
      <c r="E1053">
        <v>0</v>
      </c>
      <c r="F1053" t="s">
        <v>260</v>
      </c>
      <c r="G1053" s="1">
        <v>1543936.83</v>
      </c>
      <c r="H1053" s="1">
        <v>1643786.54</v>
      </c>
    </row>
    <row r="1054" spans="1:8" x14ac:dyDescent="0.25">
      <c r="A1054">
        <v>360</v>
      </c>
      <c r="B1054">
        <v>3</v>
      </c>
      <c r="C1054">
        <v>1</v>
      </c>
      <c r="D1054">
        <v>0</v>
      </c>
      <c r="E1054">
        <v>0</v>
      </c>
      <c r="F1054" t="s">
        <v>261</v>
      </c>
      <c r="G1054" s="1">
        <v>720271.12</v>
      </c>
      <c r="H1054" s="1">
        <v>789021.22</v>
      </c>
    </row>
    <row r="1055" spans="1:8" x14ac:dyDescent="0.25">
      <c r="A1055">
        <v>360</v>
      </c>
      <c r="B1055">
        <v>3</v>
      </c>
      <c r="C1055">
        <v>2</v>
      </c>
      <c r="D1055">
        <v>0</v>
      </c>
      <c r="E1055">
        <v>0</v>
      </c>
      <c r="F1055" t="s">
        <v>262</v>
      </c>
      <c r="G1055" s="1">
        <v>595532.02</v>
      </c>
      <c r="H1055" s="1">
        <v>663235.75</v>
      </c>
    </row>
    <row r="1056" spans="1:8" x14ac:dyDescent="0.25">
      <c r="A1056">
        <v>360</v>
      </c>
      <c r="B1056">
        <v>3</v>
      </c>
      <c r="C1056">
        <v>3</v>
      </c>
      <c r="D1056">
        <v>0</v>
      </c>
      <c r="E1056">
        <v>0</v>
      </c>
      <c r="F1056" t="s">
        <v>263</v>
      </c>
      <c r="G1056" s="1">
        <v>476985.25</v>
      </c>
      <c r="H1056" s="1">
        <v>528449.17000000004</v>
      </c>
    </row>
    <row r="1057" spans="1:8" x14ac:dyDescent="0.25">
      <c r="A1057">
        <v>360</v>
      </c>
      <c r="B1057">
        <v>3</v>
      </c>
      <c r="C1057">
        <v>4</v>
      </c>
      <c r="D1057">
        <v>0</v>
      </c>
      <c r="E1057">
        <v>0</v>
      </c>
      <c r="F1057" t="s">
        <v>264</v>
      </c>
      <c r="G1057" s="1">
        <v>1724.58</v>
      </c>
      <c r="H1057" s="1">
        <v>3991.9</v>
      </c>
    </row>
    <row r="1058" spans="1:8" x14ac:dyDescent="0.25">
      <c r="A1058">
        <v>360</v>
      </c>
      <c r="B1058">
        <v>3</v>
      </c>
      <c r="C1058">
        <v>9</v>
      </c>
      <c r="D1058">
        <v>0</v>
      </c>
      <c r="E1058">
        <v>0</v>
      </c>
      <c r="F1058" t="s">
        <v>265</v>
      </c>
      <c r="G1058" s="1">
        <v>2008183.94</v>
      </c>
      <c r="H1058" s="1">
        <v>2431767.5</v>
      </c>
    </row>
    <row r="1059" spans="1:8" x14ac:dyDescent="0.25">
      <c r="A1059">
        <v>360</v>
      </c>
      <c r="B1059">
        <v>4</v>
      </c>
      <c r="C1059">
        <v>1</v>
      </c>
      <c r="D1059">
        <v>3</v>
      </c>
      <c r="E1059">
        <v>0</v>
      </c>
      <c r="F1059" t="s">
        <v>266</v>
      </c>
      <c r="G1059" s="1">
        <v>18945</v>
      </c>
      <c r="H1059" s="1">
        <v>21532.68</v>
      </c>
    </row>
    <row r="1060" spans="1:8" x14ac:dyDescent="0.25">
      <c r="A1060">
        <v>360</v>
      </c>
      <c r="B1060">
        <v>4</v>
      </c>
      <c r="C1060">
        <v>2</v>
      </c>
      <c r="D1060">
        <v>1</v>
      </c>
      <c r="E1060">
        <v>0</v>
      </c>
      <c r="F1060" t="s">
        <v>267</v>
      </c>
      <c r="G1060" s="1">
        <v>2651.01</v>
      </c>
      <c r="H1060" s="1">
        <v>2943.81</v>
      </c>
    </row>
    <row r="1061" spans="1:8" x14ac:dyDescent="0.25">
      <c r="A1061">
        <v>360</v>
      </c>
      <c r="B1061">
        <v>4</v>
      </c>
      <c r="C1061">
        <v>2</v>
      </c>
      <c r="D1061">
        <v>3</v>
      </c>
      <c r="E1061">
        <v>0</v>
      </c>
      <c r="F1061" t="s">
        <v>268</v>
      </c>
      <c r="G1061" s="1">
        <v>0</v>
      </c>
      <c r="H1061" s="1">
        <v>224.53</v>
      </c>
    </row>
    <row r="1062" spans="1:8" x14ac:dyDescent="0.25">
      <c r="A1062">
        <v>360</v>
      </c>
      <c r="B1062">
        <v>4</v>
      </c>
      <c r="C1062">
        <v>2</v>
      </c>
      <c r="D1062">
        <v>5</v>
      </c>
      <c r="E1062">
        <v>0</v>
      </c>
      <c r="F1062" t="s">
        <v>269</v>
      </c>
      <c r="G1062" s="1">
        <v>225</v>
      </c>
      <c r="H1062" s="1">
        <v>225</v>
      </c>
    </row>
    <row r="1063" spans="1:8" x14ac:dyDescent="0.25">
      <c r="A1063">
        <v>360</v>
      </c>
      <c r="B1063">
        <v>4</v>
      </c>
      <c r="C1063">
        <v>2</v>
      </c>
      <c r="D1063">
        <v>6</v>
      </c>
      <c r="E1063">
        <v>0</v>
      </c>
      <c r="F1063" t="s">
        <v>270</v>
      </c>
      <c r="G1063" s="1">
        <v>2136346.06</v>
      </c>
      <c r="H1063" s="1">
        <v>2437508.38</v>
      </c>
    </row>
    <row r="1064" spans="1:8" x14ac:dyDescent="0.25">
      <c r="A1064">
        <v>360</v>
      </c>
      <c r="B1064">
        <v>4</v>
      </c>
      <c r="C1064">
        <v>2</v>
      </c>
      <c r="D1064">
        <v>7</v>
      </c>
      <c r="E1064">
        <v>0</v>
      </c>
      <c r="F1064" t="s">
        <v>271</v>
      </c>
      <c r="G1064" s="1">
        <v>5474998.0499999998</v>
      </c>
      <c r="H1064" s="1">
        <v>6754413.3200000003</v>
      </c>
    </row>
    <row r="1065" spans="1:8" x14ac:dyDescent="0.25">
      <c r="A1065">
        <v>360</v>
      </c>
      <c r="B1065">
        <v>4</v>
      </c>
      <c r="C1065">
        <v>2</v>
      </c>
      <c r="D1065">
        <v>8</v>
      </c>
      <c r="E1065">
        <v>0</v>
      </c>
      <c r="F1065" t="s">
        <v>272</v>
      </c>
      <c r="G1065" s="1">
        <v>537225.59</v>
      </c>
      <c r="H1065" s="1">
        <v>749786.43</v>
      </c>
    </row>
    <row r="1066" spans="1:8" x14ac:dyDescent="0.25">
      <c r="A1066">
        <v>360</v>
      </c>
      <c r="B1066">
        <v>4</v>
      </c>
      <c r="C1066">
        <v>2</v>
      </c>
      <c r="D1066">
        <v>9</v>
      </c>
      <c r="E1066">
        <v>0</v>
      </c>
      <c r="F1066" t="s">
        <v>273</v>
      </c>
      <c r="G1066" s="1">
        <v>766532</v>
      </c>
      <c r="H1066" s="1">
        <v>874968.79</v>
      </c>
    </row>
    <row r="1067" spans="1:8" x14ac:dyDescent="0.25">
      <c r="A1067">
        <v>360</v>
      </c>
      <c r="B1067">
        <v>4</v>
      </c>
      <c r="C1067">
        <v>2</v>
      </c>
      <c r="D1067">
        <v>10</v>
      </c>
      <c r="E1067">
        <v>0</v>
      </c>
      <c r="F1067" t="s">
        <v>274</v>
      </c>
      <c r="G1067" s="1">
        <v>15798.1</v>
      </c>
      <c r="H1067" s="1">
        <v>95502.1</v>
      </c>
    </row>
    <row r="1068" spans="1:8" x14ac:dyDescent="0.25">
      <c r="A1068">
        <v>360</v>
      </c>
      <c r="B1068">
        <v>4</v>
      </c>
      <c r="C1068">
        <v>9</v>
      </c>
      <c r="D1068">
        <v>0</v>
      </c>
      <c r="E1068">
        <v>0</v>
      </c>
      <c r="F1068" t="s">
        <v>275</v>
      </c>
      <c r="G1068" s="1">
        <v>1707570.93</v>
      </c>
      <c r="H1068" s="1">
        <v>1710367.85</v>
      </c>
    </row>
    <row r="1069" spans="1:8" x14ac:dyDescent="0.25">
      <c r="A1069">
        <v>361</v>
      </c>
      <c r="B1069">
        <v>1</v>
      </c>
      <c r="C1069">
        <v>1</v>
      </c>
      <c r="D1069">
        <v>1</v>
      </c>
      <c r="E1069">
        <v>0</v>
      </c>
      <c r="F1069" t="s">
        <v>276</v>
      </c>
      <c r="G1069" s="1">
        <v>5517028.4100000001</v>
      </c>
      <c r="H1069" s="1">
        <v>5517028.4100000001</v>
      </c>
    </row>
    <row r="1070" spans="1:8" x14ac:dyDescent="0.25">
      <c r="A1070">
        <v>361</v>
      </c>
      <c r="B1070">
        <v>1</v>
      </c>
      <c r="C1070">
        <v>1</v>
      </c>
      <c r="D1070">
        <v>2</v>
      </c>
      <c r="E1070">
        <v>0</v>
      </c>
      <c r="F1070" t="s">
        <v>277</v>
      </c>
      <c r="G1070" s="1">
        <v>1460.54</v>
      </c>
      <c r="H1070" s="1">
        <v>1460.54</v>
      </c>
    </row>
    <row r="1071" spans="1:8" x14ac:dyDescent="0.25">
      <c r="A1071">
        <v>361</v>
      </c>
      <c r="B1071">
        <v>1</v>
      </c>
      <c r="C1071">
        <v>1</v>
      </c>
      <c r="D1071">
        <v>3</v>
      </c>
      <c r="E1071">
        <v>0</v>
      </c>
      <c r="F1071" t="s">
        <v>278</v>
      </c>
      <c r="G1071" s="1">
        <v>12004.33</v>
      </c>
      <c r="H1071" s="1">
        <v>12006.29</v>
      </c>
    </row>
    <row r="1072" spans="1:8" x14ac:dyDescent="0.25">
      <c r="A1072">
        <v>361</v>
      </c>
      <c r="B1072">
        <v>1</v>
      </c>
      <c r="C1072">
        <v>2</v>
      </c>
      <c r="D1072">
        <v>1</v>
      </c>
      <c r="E1072">
        <v>0</v>
      </c>
      <c r="F1072" t="s">
        <v>279</v>
      </c>
      <c r="G1072" s="1">
        <v>6904434.46</v>
      </c>
      <c r="H1072" s="1">
        <v>6904579.1699999999</v>
      </c>
    </row>
    <row r="1073" spans="1:8" x14ac:dyDescent="0.25">
      <c r="A1073">
        <v>361</v>
      </c>
      <c r="B1073">
        <v>1</v>
      </c>
      <c r="C1073">
        <v>2</v>
      </c>
      <c r="D1073">
        <v>2</v>
      </c>
      <c r="E1073">
        <v>0</v>
      </c>
      <c r="F1073" t="s">
        <v>280</v>
      </c>
      <c r="G1073" s="1">
        <v>1.31</v>
      </c>
      <c r="H1073" s="1">
        <v>1.31</v>
      </c>
    </row>
    <row r="1074" spans="1:8" x14ac:dyDescent="0.25">
      <c r="A1074">
        <v>361</v>
      </c>
      <c r="B1074">
        <v>1</v>
      </c>
      <c r="C1074">
        <v>2</v>
      </c>
      <c r="D1074">
        <v>3</v>
      </c>
      <c r="E1074">
        <v>0</v>
      </c>
      <c r="F1074" t="s">
        <v>281</v>
      </c>
      <c r="G1074" s="1">
        <v>11781.62</v>
      </c>
      <c r="H1074" s="1">
        <v>11843.29</v>
      </c>
    </row>
    <row r="1075" spans="1:8" x14ac:dyDescent="0.25">
      <c r="A1075">
        <v>361</v>
      </c>
      <c r="B1075">
        <v>1</v>
      </c>
      <c r="C1075">
        <v>2</v>
      </c>
      <c r="D1075">
        <v>4</v>
      </c>
      <c r="E1075">
        <v>0</v>
      </c>
      <c r="F1075" t="s">
        <v>282</v>
      </c>
      <c r="G1075" s="1">
        <v>3514936.63</v>
      </c>
      <c r="H1075" s="1">
        <v>3515043.8</v>
      </c>
    </row>
    <row r="1076" spans="1:8" x14ac:dyDescent="0.25">
      <c r="A1076">
        <v>361</v>
      </c>
      <c r="B1076">
        <v>10</v>
      </c>
      <c r="C1076">
        <v>1</v>
      </c>
      <c r="D1076">
        <v>1</v>
      </c>
      <c r="E1076">
        <v>1</v>
      </c>
      <c r="F1076" t="s">
        <v>283</v>
      </c>
      <c r="G1076" s="1">
        <v>922872.15</v>
      </c>
      <c r="H1076" s="1">
        <v>934169.33</v>
      </c>
    </row>
    <row r="1077" spans="1:8" x14ac:dyDescent="0.25">
      <c r="A1077">
        <v>361</v>
      </c>
      <c r="B1077">
        <v>10</v>
      </c>
      <c r="C1077">
        <v>1</v>
      </c>
      <c r="D1077">
        <v>1</v>
      </c>
      <c r="E1077">
        <v>2</v>
      </c>
      <c r="F1077" t="s">
        <v>284</v>
      </c>
      <c r="G1077" s="1">
        <v>408115.14</v>
      </c>
      <c r="H1077" s="1">
        <v>415221.93</v>
      </c>
    </row>
    <row r="1078" spans="1:8" x14ac:dyDescent="0.25">
      <c r="A1078">
        <v>361</v>
      </c>
      <c r="B1078">
        <v>10</v>
      </c>
      <c r="C1078">
        <v>1</v>
      </c>
      <c r="D1078">
        <v>2</v>
      </c>
      <c r="E1078">
        <v>1</v>
      </c>
      <c r="F1078" t="s">
        <v>285</v>
      </c>
      <c r="G1078" s="1">
        <v>959140.75</v>
      </c>
      <c r="H1078" s="1">
        <v>968971.18</v>
      </c>
    </row>
    <row r="1079" spans="1:8" x14ac:dyDescent="0.25">
      <c r="A1079">
        <v>361</v>
      </c>
      <c r="B1079">
        <v>10</v>
      </c>
      <c r="C1079">
        <v>1</v>
      </c>
      <c r="D1079">
        <v>2</v>
      </c>
      <c r="E1079">
        <v>3</v>
      </c>
      <c r="F1079" t="s">
        <v>286</v>
      </c>
      <c r="G1079" s="1">
        <v>14090.07</v>
      </c>
      <c r="H1079" s="1">
        <v>14231.15</v>
      </c>
    </row>
    <row r="1080" spans="1:8" x14ac:dyDescent="0.25">
      <c r="A1080">
        <v>361</v>
      </c>
      <c r="B1080">
        <v>10</v>
      </c>
      <c r="C1080">
        <v>2</v>
      </c>
      <c r="D1080">
        <v>1</v>
      </c>
      <c r="E1080">
        <v>1</v>
      </c>
      <c r="F1080" t="s">
        <v>287</v>
      </c>
      <c r="G1080" s="1">
        <v>577709.97</v>
      </c>
      <c r="H1080" s="1">
        <v>577709.97</v>
      </c>
    </row>
    <row r="1081" spans="1:8" x14ac:dyDescent="0.25">
      <c r="A1081">
        <v>361</v>
      </c>
      <c r="B1081">
        <v>10</v>
      </c>
      <c r="C1081">
        <v>2</v>
      </c>
      <c r="D1081">
        <v>1</v>
      </c>
      <c r="E1081">
        <v>2</v>
      </c>
      <c r="F1081" t="s">
        <v>288</v>
      </c>
      <c r="G1081" s="1">
        <v>608027.13</v>
      </c>
      <c r="H1081" s="1">
        <v>608027.13</v>
      </c>
    </row>
    <row r="1082" spans="1:8" x14ac:dyDescent="0.25">
      <c r="A1082">
        <v>361</v>
      </c>
      <c r="B1082">
        <v>10</v>
      </c>
      <c r="C1082">
        <v>2</v>
      </c>
      <c r="D1082">
        <v>2</v>
      </c>
      <c r="E1082">
        <v>1</v>
      </c>
      <c r="F1082" t="s">
        <v>289</v>
      </c>
      <c r="G1082" s="1">
        <v>651785.91</v>
      </c>
      <c r="H1082" s="1">
        <v>651799.43000000005</v>
      </c>
    </row>
    <row r="1083" spans="1:8" x14ac:dyDescent="0.25">
      <c r="A1083">
        <v>361</v>
      </c>
      <c r="B1083">
        <v>10</v>
      </c>
      <c r="C1083">
        <v>2</v>
      </c>
      <c r="D1083">
        <v>2</v>
      </c>
      <c r="E1083">
        <v>3</v>
      </c>
      <c r="F1083" t="s">
        <v>290</v>
      </c>
      <c r="G1083" s="1">
        <v>987664.02</v>
      </c>
      <c r="H1083" s="1">
        <v>987716.73</v>
      </c>
    </row>
    <row r="1084" spans="1:8" x14ac:dyDescent="0.25">
      <c r="A1084">
        <v>361</v>
      </c>
      <c r="B1084">
        <v>10</v>
      </c>
      <c r="C1084">
        <v>2</v>
      </c>
      <c r="D1084">
        <v>3</v>
      </c>
      <c r="E1084">
        <v>0</v>
      </c>
      <c r="F1084" t="s">
        <v>291</v>
      </c>
      <c r="G1084" s="1">
        <v>1037.23</v>
      </c>
      <c r="H1084" s="1">
        <v>1037.23</v>
      </c>
    </row>
    <row r="1085" spans="1:8" x14ac:dyDescent="0.25">
      <c r="A1085">
        <v>361</v>
      </c>
      <c r="B1085">
        <v>11</v>
      </c>
      <c r="C1085">
        <v>0</v>
      </c>
      <c r="D1085">
        <v>0</v>
      </c>
      <c r="E1085">
        <v>0</v>
      </c>
      <c r="F1085" t="s">
        <v>292</v>
      </c>
      <c r="G1085" s="1">
        <v>1333.55</v>
      </c>
      <c r="H1085" s="1">
        <v>1333.55</v>
      </c>
    </row>
    <row r="1086" spans="1:8" x14ac:dyDescent="0.25">
      <c r="A1086">
        <v>361</v>
      </c>
      <c r="B1086">
        <v>99</v>
      </c>
      <c r="C1086">
        <v>1</v>
      </c>
      <c r="D1086">
        <v>0</v>
      </c>
      <c r="E1086">
        <v>0</v>
      </c>
      <c r="F1086" t="s">
        <v>293</v>
      </c>
      <c r="G1086" s="1">
        <v>816.16</v>
      </c>
      <c r="H1086" s="1">
        <v>816.16</v>
      </c>
    </row>
    <row r="1087" spans="1:8" x14ac:dyDescent="0.25">
      <c r="A1087">
        <v>361</v>
      </c>
      <c r="B1087">
        <v>99</v>
      </c>
      <c r="C1087">
        <v>2</v>
      </c>
      <c r="D1087">
        <v>0</v>
      </c>
      <c r="E1087">
        <v>0</v>
      </c>
      <c r="F1087" t="s">
        <v>294</v>
      </c>
      <c r="G1087" s="1">
        <v>1734417.75</v>
      </c>
      <c r="H1087" s="1">
        <v>1741901.56</v>
      </c>
    </row>
    <row r="1088" spans="1:8" x14ac:dyDescent="0.25">
      <c r="A1088">
        <v>361</v>
      </c>
      <c r="B1088">
        <v>99</v>
      </c>
      <c r="C1088">
        <v>3</v>
      </c>
      <c r="D1088">
        <v>0</v>
      </c>
      <c r="E1088">
        <v>0</v>
      </c>
      <c r="F1088" t="s">
        <v>295</v>
      </c>
      <c r="G1088" s="1">
        <v>4400.1000000000004</v>
      </c>
      <c r="H1088" s="1">
        <v>4400.1000000000004</v>
      </c>
    </row>
    <row r="1089" spans="1:8" x14ac:dyDescent="0.25">
      <c r="A1089">
        <v>361</v>
      </c>
      <c r="B1089">
        <v>99</v>
      </c>
      <c r="C1089">
        <v>4</v>
      </c>
      <c r="D1089">
        <v>0</v>
      </c>
      <c r="E1089">
        <v>0</v>
      </c>
      <c r="F1089" t="s">
        <v>296</v>
      </c>
      <c r="G1089" s="1">
        <v>2673.32</v>
      </c>
      <c r="H1089" s="1">
        <v>2673.32</v>
      </c>
    </row>
    <row r="1090" spans="1:8" x14ac:dyDescent="0.25">
      <c r="A1090">
        <v>361</v>
      </c>
      <c r="B1090">
        <v>99</v>
      </c>
      <c r="C1090">
        <v>99</v>
      </c>
      <c r="D1090">
        <v>0</v>
      </c>
      <c r="E1090">
        <v>0</v>
      </c>
      <c r="F1090" t="s">
        <v>297</v>
      </c>
      <c r="G1090" s="1">
        <v>31965.93</v>
      </c>
      <c r="H1090" s="1">
        <v>31965.93</v>
      </c>
    </row>
    <row r="1091" spans="1:8" x14ac:dyDescent="0.25">
      <c r="A1091">
        <v>362</v>
      </c>
      <c r="B1091">
        <v>1</v>
      </c>
      <c r="C1091">
        <v>2</v>
      </c>
      <c r="D1091">
        <v>1</v>
      </c>
      <c r="E1091">
        <v>0</v>
      </c>
      <c r="F1091" t="s">
        <v>298</v>
      </c>
      <c r="G1091" s="1">
        <v>62225.91</v>
      </c>
      <c r="H1091" s="1">
        <v>62994.43</v>
      </c>
    </row>
    <row r="1092" spans="1:8" x14ac:dyDescent="0.25">
      <c r="A1092">
        <v>362</v>
      </c>
      <c r="B1092">
        <v>1</v>
      </c>
      <c r="C1092">
        <v>2</v>
      </c>
      <c r="D1092">
        <v>2</v>
      </c>
      <c r="E1092">
        <v>0</v>
      </c>
      <c r="F1092" t="s">
        <v>299</v>
      </c>
      <c r="G1092" s="1">
        <v>124126.99</v>
      </c>
      <c r="H1092" s="1">
        <v>126408.83</v>
      </c>
    </row>
    <row r="1093" spans="1:8" x14ac:dyDescent="0.25">
      <c r="A1093">
        <v>362</v>
      </c>
      <c r="B1093">
        <v>2</v>
      </c>
      <c r="C1093">
        <v>4</v>
      </c>
      <c r="D1093">
        <v>0</v>
      </c>
      <c r="E1093">
        <v>0</v>
      </c>
      <c r="F1093" t="s">
        <v>300</v>
      </c>
      <c r="G1093" s="1">
        <v>66446.69</v>
      </c>
      <c r="H1093" s="1">
        <v>66446.69</v>
      </c>
    </row>
    <row r="1094" spans="1:8" x14ac:dyDescent="0.25">
      <c r="A1094">
        <v>362</v>
      </c>
      <c r="B1094">
        <v>2</v>
      </c>
      <c r="C1094">
        <v>6</v>
      </c>
      <c r="D1094">
        <v>1</v>
      </c>
      <c r="E1094">
        <v>0</v>
      </c>
      <c r="F1094" t="s">
        <v>301</v>
      </c>
      <c r="G1094" s="1">
        <v>212.44</v>
      </c>
      <c r="H1094" s="1">
        <v>212.44</v>
      </c>
    </row>
    <row r="1095" spans="1:8" x14ac:dyDescent="0.25">
      <c r="A1095">
        <v>362</v>
      </c>
      <c r="B1095">
        <v>2</v>
      </c>
      <c r="C1095">
        <v>6</v>
      </c>
      <c r="D1095">
        <v>2</v>
      </c>
      <c r="E1095">
        <v>0</v>
      </c>
      <c r="F1095" t="s">
        <v>302</v>
      </c>
      <c r="G1095" s="1">
        <v>6596.73</v>
      </c>
      <c r="H1095" s="1">
        <v>6597.43</v>
      </c>
    </row>
    <row r="1096" spans="1:8" x14ac:dyDescent="0.25">
      <c r="A1096">
        <v>362</v>
      </c>
      <c r="B1096">
        <v>2</v>
      </c>
      <c r="C1096">
        <v>6</v>
      </c>
      <c r="D1096">
        <v>3</v>
      </c>
      <c r="E1096">
        <v>0</v>
      </c>
      <c r="F1096" t="s">
        <v>303</v>
      </c>
      <c r="G1096" s="1">
        <v>0</v>
      </c>
      <c r="H1096" s="1">
        <v>1023.54</v>
      </c>
    </row>
    <row r="1097" spans="1:8" x14ac:dyDescent="0.25">
      <c r="A1097">
        <v>380</v>
      </c>
      <c r="B1097">
        <v>3</v>
      </c>
      <c r="C1097">
        <v>6</v>
      </c>
      <c r="D1097">
        <v>1</v>
      </c>
      <c r="E1097">
        <v>99</v>
      </c>
      <c r="F1097" t="s">
        <v>304</v>
      </c>
      <c r="G1097" s="1">
        <v>7187571.7400000002</v>
      </c>
      <c r="H1097" s="1">
        <v>16534379.970000001</v>
      </c>
    </row>
    <row r="1098" spans="1:8" x14ac:dyDescent="0.25">
      <c r="A1098">
        <v>397</v>
      </c>
      <c r="B1098">
        <v>5</v>
      </c>
      <c r="C1098">
        <v>0</v>
      </c>
      <c r="D1098">
        <v>0</v>
      </c>
      <c r="E1098">
        <v>0</v>
      </c>
      <c r="F1098" t="s">
        <v>305</v>
      </c>
      <c r="G1098" s="1">
        <v>0</v>
      </c>
      <c r="H1098" s="1">
        <v>118.04</v>
      </c>
    </row>
    <row r="1099" spans="1:8" x14ac:dyDescent="0.25">
      <c r="A1099">
        <v>397</v>
      </c>
      <c r="B1099">
        <v>9</v>
      </c>
      <c r="C1099">
        <v>0</v>
      </c>
      <c r="D1099">
        <v>0</v>
      </c>
      <c r="E1099">
        <v>0</v>
      </c>
      <c r="F1099" t="s">
        <v>306</v>
      </c>
      <c r="G1099" s="1">
        <v>0</v>
      </c>
      <c r="H1099" s="1">
        <v>1.75</v>
      </c>
    </row>
    <row r="1100" spans="1:8" x14ac:dyDescent="0.25">
      <c r="A1100">
        <v>410</v>
      </c>
      <c r="B1100">
        <v>9</v>
      </c>
      <c r="C1100">
        <v>0</v>
      </c>
      <c r="D1100">
        <v>0</v>
      </c>
      <c r="E1100">
        <v>0</v>
      </c>
      <c r="F1100" t="s">
        <v>307</v>
      </c>
      <c r="G1100" s="1">
        <v>8160000</v>
      </c>
      <c r="H1100" s="1">
        <v>815100000</v>
      </c>
    </row>
    <row r="1101" spans="1:8" x14ac:dyDescent="0.25">
      <c r="A1101">
        <v>430</v>
      </c>
      <c r="B1101">
        <v>1</v>
      </c>
      <c r="C1101">
        <v>1</v>
      </c>
      <c r="D1101">
        <v>0</v>
      </c>
      <c r="E1101">
        <v>0</v>
      </c>
      <c r="F1101" t="s">
        <v>204</v>
      </c>
      <c r="G1101" s="1">
        <v>441.36</v>
      </c>
      <c r="H1101" s="1">
        <v>441.36</v>
      </c>
    </row>
    <row r="1102" spans="1:8" x14ac:dyDescent="0.25">
      <c r="A1102">
        <v>430</v>
      </c>
      <c r="B1102">
        <v>1</v>
      </c>
      <c r="C1102">
        <v>2</v>
      </c>
      <c r="D1102">
        <v>0</v>
      </c>
      <c r="E1102">
        <v>0</v>
      </c>
      <c r="F1102" t="s">
        <v>205</v>
      </c>
      <c r="G1102" s="1">
        <v>231726.34</v>
      </c>
      <c r="H1102" s="1">
        <v>243056.34</v>
      </c>
    </row>
    <row r="1103" spans="1:8" x14ac:dyDescent="0.25">
      <c r="A1103">
        <v>430</v>
      </c>
      <c r="B1103">
        <v>1</v>
      </c>
      <c r="C1103">
        <v>3</v>
      </c>
      <c r="D1103">
        <v>0</v>
      </c>
      <c r="E1103">
        <v>0</v>
      </c>
      <c r="F1103" t="s">
        <v>206</v>
      </c>
      <c r="G1103" s="1">
        <v>750</v>
      </c>
      <c r="H1103" s="1">
        <v>2476.0100000000002</v>
      </c>
    </row>
    <row r="1104" spans="1:8" x14ac:dyDescent="0.25">
      <c r="A1104">
        <v>480</v>
      </c>
      <c r="B1104">
        <v>3</v>
      </c>
      <c r="C1104">
        <v>6</v>
      </c>
      <c r="D1104">
        <v>1</v>
      </c>
      <c r="E1104">
        <v>2</v>
      </c>
      <c r="F1104" t="s">
        <v>308</v>
      </c>
      <c r="G1104" s="1">
        <v>3054.5</v>
      </c>
      <c r="H1104" s="1">
        <v>3054.5</v>
      </c>
    </row>
    <row r="1105" spans="1:8" x14ac:dyDescent="0.25">
      <c r="A1105">
        <v>480</v>
      </c>
      <c r="B1105">
        <v>3</v>
      </c>
      <c r="C1105">
        <v>6</v>
      </c>
      <c r="D1105">
        <v>1</v>
      </c>
      <c r="E1105">
        <v>99</v>
      </c>
      <c r="F1105" t="s">
        <v>304</v>
      </c>
      <c r="G1105" s="1">
        <v>9143888.7200000007</v>
      </c>
      <c r="H1105" s="1">
        <v>27878721.420000002</v>
      </c>
    </row>
    <row r="1106" spans="1:8" x14ac:dyDescent="0.25">
      <c r="A1106">
        <v>500</v>
      </c>
      <c r="B1106">
        <v>1</v>
      </c>
      <c r="C1106">
        <v>1</v>
      </c>
      <c r="D1106">
        <v>0</v>
      </c>
      <c r="E1106">
        <v>0</v>
      </c>
      <c r="F1106" t="s">
        <v>309</v>
      </c>
      <c r="G1106" s="1">
        <v>31117940.100000001</v>
      </c>
      <c r="H1106" s="1">
        <v>45710026.75</v>
      </c>
    </row>
    <row r="1107" spans="1:8" x14ac:dyDescent="0.25">
      <c r="A1107">
        <v>500</v>
      </c>
      <c r="B1107">
        <v>1</v>
      </c>
      <c r="C1107">
        <v>9</v>
      </c>
      <c r="D1107">
        <v>0</v>
      </c>
      <c r="E1107">
        <v>0</v>
      </c>
      <c r="F1107" t="s">
        <v>310</v>
      </c>
      <c r="G1107" s="1">
        <v>53705192.100000001</v>
      </c>
      <c r="H1107" s="1">
        <v>682364.42</v>
      </c>
    </row>
    <row r="1108" spans="1:8" x14ac:dyDescent="0.25">
      <c r="A1108">
        <v>500</v>
      </c>
      <c r="B1108">
        <v>2</v>
      </c>
      <c r="C1108">
        <v>2</v>
      </c>
      <c r="D1108">
        <v>1</v>
      </c>
      <c r="E1108">
        <v>0</v>
      </c>
      <c r="F1108" t="s">
        <v>311</v>
      </c>
      <c r="G1108" s="1">
        <v>0</v>
      </c>
      <c r="H1108" s="1">
        <v>1661579550.28</v>
      </c>
    </row>
    <row r="1109" spans="1:8" x14ac:dyDescent="0.25">
      <c r="A1109">
        <v>500</v>
      </c>
      <c r="B1109">
        <v>2</v>
      </c>
      <c r="C1109">
        <v>2</v>
      </c>
      <c r="D1109">
        <v>2</v>
      </c>
      <c r="E1109">
        <v>0</v>
      </c>
      <c r="F1109" t="s">
        <v>312</v>
      </c>
      <c r="G1109" s="1">
        <v>0</v>
      </c>
      <c r="H1109" s="1">
        <v>36179725.609999999</v>
      </c>
    </row>
    <row r="1110" spans="1:8" x14ac:dyDescent="0.25">
      <c r="A1110">
        <v>500</v>
      </c>
      <c r="B1110">
        <v>2</v>
      </c>
      <c r="C1110">
        <v>3</v>
      </c>
      <c r="D1110">
        <v>1</v>
      </c>
      <c r="E1110">
        <v>0</v>
      </c>
      <c r="F1110" t="s">
        <v>313</v>
      </c>
      <c r="G1110" s="1">
        <v>398170.9</v>
      </c>
      <c r="H1110" s="1">
        <v>186701.75</v>
      </c>
    </row>
    <row r="1111" spans="1:8" x14ac:dyDescent="0.25">
      <c r="A1111">
        <v>500</v>
      </c>
      <c r="B1111">
        <v>2</v>
      </c>
      <c r="C1111">
        <v>3</v>
      </c>
      <c r="D1111">
        <v>3</v>
      </c>
      <c r="E1111">
        <v>0</v>
      </c>
      <c r="F1111" t="s">
        <v>314</v>
      </c>
      <c r="G1111" s="1">
        <v>3046175.9</v>
      </c>
      <c r="H1111" s="1">
        <v>7953341.3799999999</v>
      </c>
    </row>
    <row r="1112" spans="1:8" x14ac:dyDescent="0.25">
      <c r="A1112">
        <v>500</v>
      </c>
      <c r="B1112">
        <v>2</v>
      </c>
      <c r="C1112">
        <v>3</v>
      </c>
      <c r="D1112">
        <v>4</v>
      </c>
      <c r="E1112">
        <v>0</v>
      </c>
      <c r="F1112" t="s">
        <v>315</v>
      </c>
      <c r="G1112" s="1">
        <v>500058.31</v>
      </c>
      <c r="H1112" s="1">
        <v>5296326.13</v>
      </c>
    </row>
    <row r="1113" spans="1:8" x14ac:dyDescent="0.25">
      <c r="A1113">
        <v>500</v>
      </c>
      <c r="B1113">
        <v>2</v>
      </c>
      <c r="C1113">
        <v>3</v>
      </c>
      <c r="D1113">
        <v>5</v>
      </c>
      <c r="E1113">
        <v>0</v>
      </c>
      <c r="F1113" t="s">
        <v>195</v>
      </c>
      <c r="G1113" s="1">
        <v>42922.13</v>
      </c>
      <c r="H1113" s="1">
        <v>9524388.2699999996</v>
      </c>
    </row>
    <row r="1114" spans="1:8" x14ac:dyDescent="0.25">
      <c r="A1114">
        <v>500</v>
      </c>
      <c r="B1114">
        <v>2</v>
      </c>
      <c r="C1114">
        <v>3</v>
      </c>
      <c r="D1114">
        <v>6</v>
      </c>
      <c r="E1114">
        <v>0</v>
      </c>
      <c r="F1114" t="s">
        <v>196</v>
      </c>
      <c r="G1114" s="1">
        <v>15660.66</v>
      </c>
      <c r="H1114" s="1">
        <v>27994923.920000002</v>
      </c>
    </row>
    <row r="1115" spans="1:8" x14ac:dyDescent="0.25">
      <c r="A1115">
        <v>500</v>
      </c>
      <c r="B1115">
        <v>2</v>
      </c>
      <c r="C1115">
        <v>3</v>
      </c>
      <c r="D1115">
        <v>7</v>
      </c>
      <c r="E1115">
        <v>0</v>
      </c>
      <c r="F1115" t="s">
        <v>316</v>
      </c>
      <c r="G1115" s="1">
        <v>319199.08</v>
      </c>
      <c r="H1115" s="1">
        <v>1650</v>
      </c>
    </row>
    <row r="1116" spans="1:8" x14ac:dyDescent="0.25">
      <c r="A1116">
        <v>500</v>
      </c>
      <c r="B1116">
        <v>2</v>
      </c>
      <c r="C1116">
        <v>3</v>
      </c>
      <c r="D1116">
        <v>8</v>
      </c>
      <c r="E1116">
        <v>0</v>
      </c>
      <c r="F1116" t="s">
        <v>317</v>
      </c>
      <c r="G1116" s="1">
        <v>0</v>
      </c>
      <c r="H1116" s="1">
        <v>4113936.05</v>
      </c>
    </row>
    <row r="1117" spans="1:8" x14ac:dyDescent="0.25">
      <c r="A1117">
        <v>500</v>
      </c>
      <c r="B1117">
        <v>2</v>
      </c>
      <c r="C1117">
        <v>3</v>
      </c>
      <c r="D1117">
        <v>9</v>
      </c>
      <c r="E1117">
        <v>0</v>
      </c>
      <c r="F1117" t="s">
        <v>318</v>
      </c>
      <c r="G1117" s="1">
        <v>0</v>
      </c>
      <c r="H1117" s="1">
        <v>5549463.3499999996</v>
      </c>
    </row>
    <row r="1118" spans="1:8" x14ac:dyDescent="0.25">
      <c r="A1118">
        <v>500</v>
      </c>
      <c r="B1118">
        <v>2</v>
      </c>
      <c r="C1118">
        <v>6</v>
      </c>
      <c r="D1118">
        <v>0</v>
      </c>
      <c r="E1118">
        <v>0</v>
      </c>
      <c r="F1118" t="s">
        <v>319</v>
      </c>
      <c r="G1118" s="1">
        <v>4227023.38</v>
      </c>
      <c r="H1118" s="1">
        <v>3551039.52</v>
      </c>
    </row>
    <row r="1119" spans="1:8" x14ac:dyDescent="0.25">
      <c r="A1119">
        <v>500</v>
      </c>
      <c r="B1119">
        <v>7</v>
      </c>
      <c r="C1119">
        <v>0</v>
      </c>
      <c r="D1119">
        <v>0</v>
      </c>
      <c r="E1119">
        <v>0</v>
      </c>
      <c r="F1119" t="s">
        <v>320</v>
      </c>
      <c r="G1119" s="1">
        <v>856919884.82000005</v>
      </c>
      <c r="H1119" s="1">
        <v>856921129.82000005</v>
      </c>
    </row>
    <row r="1120" spans="1:8" x14ac:dyDescent="0.25">
      <c r="A1120">
        <v>500</v>
      </c>
      <c r="B1120">
        <v>9</v>
      </c>
      <c r="C1120">
        <v>0</v>
      </c>
      <c r="D1120">
        <v>0</v>
      </c>
      <c r="E1120">
        <v>0</v>
      </c>
      <c r="F1120" t="s">
        <v>321</v>
      </c>
      <c r="G1120" s="1">
        <v>791515716.85000002</v>
      </c>
      <c r="H1120" s="1">
        <v>955805583.01999998</v>
      </c>
    </row>
    <row r="1121" spans="1:8" x14ac:dyDescent="0.25">
      <c r="A1121">
        <v>510</v>
      </c>
      <c r="B1121">
        <v>0</v>
      </c>
      <c r="C1121">
        <v>0</v>
      </c>
      <c r="D1121">
        <v>0</v>
      </c>
      <c r="E1121">
        <v>0</v>
      </c>
      <c r="F1121" t="s">
        <v>322</v>
      </c>
      <c r="G1121" s="1">
        <v>672780000</v>
      </c>
      <c r="H1121" s="1">
        <v>672780000</v>
      </c>
    </row>
    <row r="1122" spans="1:8" x14ac:dyDescent="0.25">
      <c r="A1122">
        <v>511</v>
      </c>
      <c r="B1122">
        <v>1</v>
      </c>
      <c r="C1122">
        <v>0</v>
      </c>
      <c r="D1122">
        <v>0</v>
      </c>
      <c r="E1122">
        <v>0</v>
      </c>
      <c r="F1122" t="s">
        <v>323</v>
      </c>
      <c r="G1122" s="1">
        <v>444121088.51999998</v>
      </c>
      <c r="H1122" s="1">
        <v>444121088.51999998</v>
      </c>
    </row>
    <row r="1123" spans="1:8" x14ac:dyDescent="0.25">
      <c r="A1123">
        <v>511</v>
      </c>
      <c r="B1123">
        <v>2</v>
      </c>
      <c r="C1123">
        <v>0</v>
      </c>
      <c r="D1123">
        <v>0</v>
      </c>
      <c r="E1123">
        <v>0</v>
      </c>
      <c r="F1123" t="s">
        <v>324</v>
      </c>
      <c r="G1123" s="1">
        <v>444012045.20999998</v>
      </c>
      <c r="H1123" s="1">
        <v>444012045.20999998</v>
      </c>
    </row>
    <row r="1124" spans="1:8" x14ac:dyDescent="0.25">
      <c r="A1124">
        <v>519</v>
      </c>
      <c r="B1124">
        <v>10</v>
      </c>
      <c r="C1124">
        <v>1</v>
      </c>
      <c r="D1124">
        <v>0</v>
      </c>
      <c r="E1124">
        <v>0</v>
      </c>
      <c r="F1124" t="s">
        <v>325</v>
      </c>
      <c r="G1124" s="1">
        <v>567250000</v>
      </c>
      <c r="H1124" s="1">
        <v>567250000</v>
      </c>
    </row>
    <row r="1125" spans="1:8" x14ac:dyDescent="0.25">
      <c r="A1125">
        <v>519</v>
      </c>
      <c r="B1125">
        <v>10</v>
      </c>
      <c r="C1125">
        <v>2</v>
      </c>
      <c r="D1125">
        <v>0</v>
      </c>
      <c r="E1125">
        <v>0</v>
      </c>
      <c r="F1125" t="s">
        <v>326</v>
      </c>
      <c r="G1125" s="1">
        <v>990295848.03999996</v>
      </c>
      <c r="H1125" s="1">
        <v>990295848.03999996</v>
      </c>
    </row>
    <row r="1126" spans="1:8" x14ac:dyDescent="0.25">
      <c r="A1126">
        <v>519</v>
      </c>
      <c r="B1126">
        <v>10</v>
      </c>
      <c r="C1126">
        <v>3</v>
      </c>
      <c r="D1126">
        <v>0</v>
      </c>
      <c r="E1126">
        <v>0</v>
      </c>
      <c r="F1126" t="s">
        <v>327</v>
      </c>
      <c r="G1126" s="1">
        <v>817505424.01999998</v>
      </c>
      <c r="H1126" s="1">
        <v>817505424.01999998</v>
      </c>
    </row>
    <row r="1127" spans="1:8" x14ac:dyDescent="0.25">
      <c r="A1127">
        <v>519</v>
      </c>
      <c r="B1127">
        <v>10</v>
      </c>
      <c r="C1127">
        <v>4</v>
      </c>
      <c r="D1127">
        <v>0</v>
      </c>
      <c r="E1127">
        <v>0</v>
      </c>
      <c r="F1127" t="s">
        <v>328</v>
      </c>
      <c r="G1127" s="1">
        <v>668263599.05999994</v>
      </c>
      <c r="H1127" s="1">
        <v>668263599.05999994</v>
      </c>
    </row>
    <row r="1128" spans="1:8" x14ac:dyDescent="0.25">
      <c r="A1128">
        <v>519</v>
      </c>
      <c r="B1128">
        <v>10</v>
      </c>
      <c r="C1128">
        <v>5</v>
      </c>
      <c r="D1128">
        <v>0</v>
      </c>
      <c r="E1128">
        <v>0</v>
      </c>
      <c r="F1128" t="s">
        <v>329</v>
      </c>
      <c r="G1128" s="1">
        <v>784500881.13</v>
      </c>
      <c r="H1128" s="1">
        <v>784502381.13</v>
      </c>
    </row>
    <row r="1129" spans="1:8" x14ac:dyDescent="0.25">
      <c r="A1129">
        <v>519</v>
      </c>
      <c r="B1129">
        <v>10</v>
      </c>
      <c r="C1129">
        <v>6</v>
      </c>
      <c r="D1129">
        <v>0</v>
      </c>
      <c r="E1129">
        <v>0</v>
      </c>
      <c r="F1129" t="s">
        <v>330</v>
      </c>
      <c r="G1129" s="1">
        <v>1871150080.0599999</v>
      </c>
      <c r="H1129" s="1">
        <v>1871150080.0599999</v>
      </c>
    </row>
    <row r="1130" spans="1:8" x14ac:dyDescent="0.25">
      <c r="A1130">
        <v>519</v>
      </c>
      <c r="B1130">
        <v>11</v>
      </c>
      <c r="C1130">
        <v>1</v>
      </c>
      <c r="D1130">
        <v>0</v>
      </c>
      <c r="E1130">
        <v>0</v>
      </c>
      <c r="F1130" t="s">
        <v>331</v>
      </c>
      <c r="G1130" s="1">
        <v>884546773.96000004</v>
      </c>
      <c r="H1130" s="1">
        <v>884546773.96000004</v>
      </c>
    </row>
    <row r="1131" spans="1:8" x14ac:dyDescent="0.25">
      <c r="A1131">
        <v>519</v>
      </c>
      <c r="B1131">
        <v>11</v>
      </c>
      <c r="C1131">
        <v>2</v>
      </c>
      <c r="D1131">
        <v>0</v>
      </c>
      <c r="E1131">
        <v>0</v>
      </c>
      <c r="F1131" t="s">
        <v>326</v>
      </c>
      <c r="G1131" s="1">
        <v>1135850197.74</v>
      </c>
      <c r="H1131" s="1">
        <v>1135851431.0899999</v>
      </c>
    </row>
    <row r="1132" spans="1:8" x14ac:dyDescent="0.25">
      <c r="A1132">
        <v>519</v>
      </c>
      <c r="B1132">
        <v>11</v>
      </c>
      <c r="C1132">
        <v>3</v>
      </c>
      <c r="D1132">
        <v>0</v>
      </c>
      <c r="E1132">
        <v>0</v>
      </c>
      <c r="F1132" t="s">
        <v>327</v>
      </c>
      <c r="G1132" s="1">
        <v>887633184.19000006</v>
      </c>
      <c r="H1132" s="1">
        <v>887645195.88</v>
      </c>
    </row>
    <row r="1133" spans="1:8" x14ac:dyDescent="0.25">
      <c r="A1133">
        <v>519</v>
      </c>
      <c r="B1133">
        <v>11</v>
      </c>
      <c r="C1133">
        <v>4</v>
      </c>
      <c r="D1133">
        <v>0</v>
      </c>
      <c r="E1133">
        <v>0</v>
      </c>
      <c r="F1133" t="s">
        <v>328</v>
      </c>
      <c r="G1133" s="1">
        <v>710843297.25</v>
      </c>
      <c r="H1133" s="1">
        <v>710843300.25</v>
      </c>
    </row>
    <row r="1134" spans="1:8" x14ac:dyDescent="0.25">
      <c r="A1134">
        <v>519</v>
      </c>
      <c r="B1134">
        <v>11</v>
      </c>
      <c r="C1134">
        <v>5</v>
      </c>
      <c r="D1134">
        <v>0</v>
      </c>
      <c r="E1134">
        <v>0</v>
      </c>
      <c r="F1134" t="s">
        <v>329</v>
      </c>
      <c r="G1134" s="1">
        <v>559830695.62</v>
      </c>
      <c r="H1134" s="1">
        <v>559820176.83000004</v>
      </c>
    </row>
    <row r="1135" spans="1:8" x14ac:dyDescent="0.25">
      <c r="A1135">
        <v>519</v>
      </c>
      <c r="B1135">
        <v>11</v>
      </c>
      <c r="C1135">
        <v>6</v>
      </c>
      <c r="D1135">
        <v>0</v>
      </c>
      <c r="E1135">
        <v>0</v>
      </c>
      <c r="F1135" t="s">
        <v>330</v>
      </c>
      <c r="G1135" s="1">
        <v>295667877.83999997</v>
      </c>
      <c r="H1135" s="1">
        <v>295667877.83999997</v>
      </c>
    </row>
    <row r="1136" spans="1:8" x14ac:dyDescent="0.25">
      <c r="A1136">
        <v>570</v>
      </c>
      <c r="B1136">
        <v>1</v>
      </c>
      <c r="C1136">
        <v>0</v>
      </c>
      <c r="D1136">
        <v>0</v>
      </c>
      <c r="E1136">
        <v>0</v>
      </c>
      <c r="F1136" t="s">
        <v>332</v>
      </c>
      <c r="G1136" s="1">
        <v>195948137.90000001</v>
      </c>
      <c r="H1136" s="1">
        <v>195948137.90000001</v>
      </c>
    </row>
    <row r="1137" spans="1:8" x14ac:dyDescent="0.25">
      <c r="A1137">
        <v>570</v>
      </c>
      <c r="B1137">
        <v>2</v>
      </c>
      <c r="C1137">
        <v>0</v>
      </c>
      <c r="D1137">
        <v>0</v>
      </c>
      <c r="E1137">
        <v>0</v>
      </c>
      <c r="F1137" t="s">
        <v>333</v>
      </c>
      <c r="G1137" s="1">
        <v>208973779.25999999</v>
      </c>
      <c r="H1137" s="1">
        <v>404921917.16000003</v>
      </c>
    </row>
    <row r="1138" spans="1:8" x14ac:dyDescent="0.25">
      <c r="A1138">
        <v>570</v>
      </c>
      <c r="B1138">
        <v>3</v>
      </c>
      <c r="C1138">
        <v>0</v>
      </c>
      <c r="D1138">
        <v>0</v>
      </c>
      <c r="E1138">
        <v>0</v>
      </c>
      <c r="F1138" t="s">
        <v>334</v>
      </c>
      <c r="G1138" s="1">
        <v>154215014.46000001</v>
      </c>
      <c r="H1138" s="1">
        <v>363188793.72000003</v>
      </c>
    </row>
    <row r="1139" spans="1:8" x14ac:dyDescent="0.25">
      <c r="A1139">
        <v>570</v>
      </c>
      <c r="B1139">
        <v>4</v>
      </c>
      <c r="C1139">
        <v>0</v>
      </c>
      <c r="D1139">
        <v>0</v>
      </c>
      <c r="E1139">
        <v>0</v>
      </c>
      <c r="F1139" t="s">
        <v>335</v>
      </c>
      <c r="G1139" s="1">
        <v>122136110.51000001</v>
      </c>
      <c r="H1139" s="1">
        <v>276351124.97000003</v>
      </c>
    </row>
    <row r="1140" spans="1:8" x14ac:dyDescent="0.25">
      <c r="A1140">
        <v>570</v>
      </c>
      <c r="B1140">
        <v>5</v>
      </c>
      <c r="C1140">
        <v>0</v>
      </c>
      <c r="D1140">
        <v>0</v>
      </c>
      <c r="E1140">
        <v>0</v>
      </c>
      <c r="F1140" t="s">
        <v>336</v>
      </c>
      <c r="G1140" s="1">
        <v>191428822.71000001</v>
      </c>
      <c r="H1140" s="1">
        <v>313564933.22000003</v>
      </c>
    </row>
    <row r="1141" spans="1:8" x14ac:dyDescent="0.25">
      <c r="A1141">
        <v>580</v>
      </c>
      <c r="B1141">
        <v>1</v>
      </c>
      <c r="C1141">
        <v>0</v>
      </c>
      <c r="D1141">
        <v>0</v>
      </c>
      <c r="E1141">
        <v>0</v>
      </c>
      <c r="F1141" t="s">
        <v>337</v>
      </c>
      <c r="G1141" s="1">
        <v>68674805.099999994</v>
      </c>
      <c r="H1141" s="1">
        <v>68674805.099999994</v>
      </c>
    </row>
    <row r="1142" spans="1:8" x14ac:dyDescent="0.25">
      <c r="A1142">
        <v>580</v>
      </c>
      <c r="B1142">
        <v>2</v>
      </c>
      <c r="C1142">
        <v>0</v>
      </c>
      <c r="D1142">
        <v>0</v>
      </c>
      <c r="E1142">
        <v>0</v>
      </c>
      <c r="F1142" t="s">
        <v>338</v>
      </c>
      <c r="G1142" s="1">
        <v>125077057.28</v>
      </c>
      <c r="H1142" s="1">
        <v>56402252.18</v>
      </c>
    </row>
    <row r="1143" spans="1:8" x14ac:dyDescent="0.25">
      <c r="A1143">
        <v>580</v>
      </c>
      <c r="B1143">
        <v>3</v>
      </c>
      <c r="C1143">
        <v>0</v>
      </c>
      <c r="D1143">
        <v>0</v>
      </c>
      <c r="E1143">
        <v>0</v>
      </c>
      <c r="F1143" t="s">
        <v>339</v>
      </c>
      <c r="G1143" s="1">
        <v>124600039.84999999</v>
      </c>
      <c r="H1143" s="1">
        <v>68197787.670000002</v>
      </c>
    </row>
    <row r="1144" spans="1:8" x14ac:dyDescent="0.25">
      <c r="A1144">
        <v>580</v>
      </c>
      <c r="B1144">
        <v>4</v>
      </c>
      <c r="C1144">
        <v>0</v>
      </c>
      <c r="D1144">
        <v>0</v>
      </c>
      <c r="E1144">
        <v>0</v>
      </c>
      <c r="F1144" t="s">
        <v>340</v>
      </c>
      <c r="G1144" s="1">
        <v>213389557.87</v>
      </c>
      <c r="H1144" s="1">
        <v>145191770.19999999</v>
      </c>
    </row>
    <row r="1145" spans="1:8" x14ac:dyDescent="0.25">
      <c r="A1145">
        <v>580</v>
      </c>
      <c r="B1145">
        <v>5</v>
      </c>
      <c r="C1145">
        <v>0</v>
      </c>
      <c r="D1145">
        <v>0</v>
      </c>
      <c r="E1145">
        <v>0</v>
      </c>
      <c r="F1145" t="s">
        <v>341</v>
      </c>
      <c r="G1145" s="1">
        <v>229331825.66999999</v>
      </c>
      <c r="H1145" s="1">
        <v>84140055.469999999</v>
      </c>
    </row>
    <row r="1146" spans="1:8" x14ac:dyDescent="0.25">
      <c r="A1146">
        <v>590</v>
      </c>
      <c r="B1146">
        <v>0</v>
      </c>
      <c r="C1146">
        <v>0</v>
      </c>
      <c r="D1146">
        <v>0</v>
      </c>
      <c r="E1146">
        <v>0</v>
      </c>
      <c r="F1146" t="s">
        <v>342</v>
      </c>
      <c r="G1146" s="1">
        <v>195948137.90000001</v>
      </c>
      <c r="H1146" s="1">
        <v>513537641.05000001</v>
      </c>
    </row>
    <row r="1147" spans="1:8" x14ac:dyDescent="0.25">
      <c r="A1147">
        <v>591</v>
      </c>
      <c r="B1147">
        <v>0</v>
      </c>
      <c r="C1147">
        <v>0</v>
      </c>
      <c r="D1147">
        <v>0</v>
      </c>
      <c r="E1147">
        <v>0</v>
      </c>
      <c r="F1147" t="s">
        <v>343</v>
      </c>
      <c r="G1147" s="1">
        <v>154971083.56</v>
      </c>
      <c r="H1147" s="1">
        <v>68674805.099999994</v>
      </c>
    </row>
    <row r="1148" spans="1:8" x14ac:dyDescent="0.25">
      <c r="A1148">
        <v>600</v>
      </c>
      <c r="B1148">
        <v>3</v>
      </c>
      <c r="C1148">
        <v>1</v>
      </c>
      <c r="D1148">
        <v>1</v>
      </c>
      <c r="E1148">
        <v>1</v>
      </c>
      <c r="F1148" t="s">
        <v>344</v>
      </c>
      <c r="G1148" s="1">
        <v>379326.57</v>
      </c>
      <c r="H1148" s="1">
        <v>379326.57</v>
      </c>
    </row>
    <row r="1149" spans="1:8" x14ac:dyDescent="0.25">
      <c r="A1149">
        <v>600</v>
      </c>
      <c r="B1149">
        <v>3</v>
      </c>
      <c r="C1149">
        <v>1</v>
      </c>
      <c r="D1149">
        <v>2</v>
      </c>
      <c r="E1149">
        <v>1</v>
      </c>
      <c r="F1149" t="s">
        <v>345</v>
      </c>
      <c r="G1149" s="1">
        <v>167641.73000000001</v>
      </c>
      <c r="H1149" s="1">
        <v>167641.73000000001</v>
      </c>
    </row>
    <row r="1150" spans="1:8" x14ac:dyDescent="0.25">
      <c r="A1150">
        <v>600</v>
      </c>
      <c r="B1150">
        <v>3</v>
      </c>
      <c r="C1150">
        <v>1</v>
      </c>
      <c r="D1150">
        <v>2</v>
      </c>
      <c r="E1150">
        <v>42</v>
      </c>
      <c r="F1150" t="s">
        <v>346</v>
      </c>
      <c r="G1150" s="1">
        <v>4410277.63</v>
      </c>
      <c r="H1150" s="1">
        <v>4410277.63</v>
      </c>
    </row>
    <row r="1151" spans="1:8" x14ac:dyDescent="0.25">
      <c r="A1151">
        <v>600</v>
      </c>
      <c r="B1151">
        <v>3</v>
      </c>
      <c r="C1151">
        <v>3</v>
      </c>
      <c r="D1151">
        <v>1</v>
      </c>
      <c r="E1151">
        <v>2</v>
      </c>
      <c r="F1151" t="s">
        <v>347</v>
      </c>
      <c r="G1151" s="1">
        <v>55581425.780000001</v>
      </c>
      <c r="H1151" s="1">
        <v>55581425.780000001</v>
      </c>
    </row>
    <row r="1152" spans="1:8" x14ac:dyDescent="0.25">
      <c r="A1152">
        <v>600</v>
      </c>
      <c r="B1152">
        <v>3</v>
      </c>
      <c r="C1152">
        <v>6</v>
      </c>
      <c r="D1152">
        <v>1</v>
      </c>
      <c r="E1152">
        <v>1</v>
      </c>
      <c r="F1152" t="s">
        <v>348</v>
      </c>
      <c r="G1152" s="1">
        <v>2197011.39</v>
      </c>
      <c r="H1152" s="1">
        <v>2197011.39</v>
      </c>
    </row>
    <row r="1153" spans="1:8" x14ac:dyDescent="0.25">
      <c r="A1153">
        <v>600</v>
      </c>
      <c r="B1153">
        <v>3</v>
      </c>
      <c r="C1153">
        <v>6</v>
      </c>
      <c r="D1153">
        <v>1</v>
      </c>
      <c r="E1153">
        <v>2</v>
      </c>
      <c r="F1153" t="s">
        <v>308</v>
      </c>
      <c r="G1153" s="1">
        <v>22324138.41</v>
      </c>
      <c r="H1153" s="1">
        <v>22324138.41</v>
      </c>
    </row>
    <row r="1154" spans="1:8" x14ac:dyDescent="0.25">
      <c r="A1154">
        <v>600</v>
      </c>
      <c r="B1154">
        <v>3</v>
      </c>
      <c r="C1154">
        <v>6</v>
      </c>
      <c r="D1154">
        <v>1</v>
      </c>
      <c r="E1154">
        <v>99</v>
      </c>
      <c r="F1154" t="s">
        <v>304</v>
      </c>
      <c r="G1154" s="1">
        <v>435114258.04000002</v>
      </c>
      <c r="H1154" s="1">
        <v>435114258.04000002</v>
      </c>
    </row>
    <row r="1155" spans="1:8" x14ac:dyDescent="0.25">
      <c r="A1155">
        <v>600</v>
      </c>
      <c r="B1155">
        <v>3</v>
      </c>
      <c r="C1155">
        <v>6</v>
      </c>
      <c r="D1155">
        <v>3</v>
      </c>
      <c r="E1155">
        <v>2</v>
      </c>
      <c r="F1155" t="s">
        <v>349</v>
      </c>
      <c r="G1155" s="1">
        <v>2816.08</v>
      </c>
      <c r="H1155" s="1">
        <v>2816.08</v>
      </c>
    </row>
    <row r="1156" spans="1:8" x14ac:dyDescent="0.25">
      <c r="A1156">
        <v>600</v>
      </c>
      <c r="B1156">
        <v>4</v>
      </c>
      <c r="C1156">
        <v>4</v>
      </c>
      <c r="D1156">
        <v>1</v>
      </c>
      <c r="E1156">
        <v>2</v>
      </c>
      <c r="F1156" t="s">
        <v>350</v>
      </c>
      <c r="G1156" s="1">
        <v>12171132.57</v>
      </c>
      <c r="H1156" s="1">
        <v>12171132.57</v>
      </c>
    </row>
    <row r="1157" spans="1:8" x14ac:dyDescent="0.25">
      <c r="A1157">
        <v>600</v>
      </c>
      <c r="B1157">
        <v>4</v>
      </c>
      <c r="C1157">
        <v>4</v>
      </c>
      <c r="D1157">
        <v>1</v>
      </c>
      <c r="E1157">
        <v>3</v>
      </c>
      <c r="F1157" t="s">
        <v>351</v>
      </c>
      <c r="G1157" s="1">
        <v>51676.83</v>
      </c>
      <c r="H1157" s="1">
        <v>51676.83</v>
      </c>
    </row>
    <row r="1158" spans="1:8" x14ac:dyDescent="0.25">
      <c r="A1158">
        <v>600</v>
      </c>
      <c r="B1158">
        <v>4</v>
      </c>
      <c r="C1158">
        <v>4</v>
      </c>
      <c r="D1158">
        <v>1</v>
      </c>
      <c r="E1158">
        <v>4</v>
      </c>
      <c r="F1158" t="s">
        <v>352</v>
      </c>
      <c r="G1158" s="1">
        <v>36314</v>
      </c>
      <c r="H1158" s="1">
        <v>36314</v>
      </c>
    </row>
    <row r="1159" spans="1:8" x14ac:dyDescent="0.25">
      <c r="A1159">
        <v>600</v>
      </c>
      <c r="B1159">
        <v>4</v>
      </c>
      <c r="C1159">
        <v>4</v>
      </c>
      <c r="D1159">
        <v>2</v>
      </c>
      <c r="E1159">
        <v>1</v>
      </c>
      <c r="F1159" t="s">
        <v>353</v>
      </c>
      <c r="G1159" s="1">
        <v>109285</v>
      </c>
      <c r="H1159" s="1">
        <v>109285</v>
      </c>
    </row>
    <row r="1160" spans="1:8" x14ac:dyDescent="0.25">
      <c r="A1160">
        <v>600</v>
      </c>
      <c r="B1160">
        <v>4</v>
      </c>
      <c r="C1160">
        <v>4</v>
      </c>
      <c r="D1160">
        <v>2</v>
      </c>
      <c r="E1160">
        <v>2</v>
      </c>
      <c r="F1160" t="s">
        <v>350</v>
      </c>
      <c r="G1160" s="1">
        <v>2137440.2999999998</v>
      </c>
      <c r="H1160" s="1">
        <v>2137440.2999999998</v>
      </c>
    </row>
    <row r="1161" spans="1:8" x14ac:dyDescent="0.25">
      <c r="A1161">
        <v>600</v>
      </c>
      <c r="B1161">
        <v>4</v>
      </c>
      <c r="C1161">
        <v>4</v>
      </c>
      <c r="D1161">
        <v>2</v>
      </c>
      <c r="E1161">
        <v>3</v>
      </c>
      <c r="F1161" t="s">
        <v>351</v>
      </c>
      <c r="G1161" s="1">
        <v>75317.13</v>
      </c>
      <c r="H1161" s="1">
        <v>75317.13</v>
      </c>
    </row>
    <row r="1162" spans="1:8" x14ac:dyDescent="0.25">
      <c r="A1162">
        <v>600</v>
      </c>
      <c r="B1162">
        <v>5</v>
      </c>
      <c r="C1162">
        <v>1</v>
      </c>
      <c r="D1162">
        <v>9</v>
      </c>
      <c r="E1162">
        <v>1</v>
      </c>
      <c r="F1162" t="s">
        <v>354</v>
      </c>
      <c r="G1162" s="1">
        <v>12012.21</v>
      </c>
      <c r="H1162" s="1">
        <v>12012.21</v>
      </c>
    </row>
    <row r="1163" spans="1:8" x14ac:dyDescent="0.25">
      <c r="A1163">
        <v>600</v>
      </c>
      <c r="B1163">
        <v>5</v>
      </c>
      <c r="C1163">
        <v>1</v>
      </c>
      <c r="D1163">
        <v>9</v>
      </c>
      <c r="E1163">
        <v>99</v>
      </c>
      <c r="F1163" t="s">
        <v>355</v>
      </c>
      <c r="G1163" s="1">
        <v>45623859.369999997</v>
      </c>
      <c r="H1163" s="1">
        <v>45623859.369999997</v>
      </c>
    </row>
    <row r="1164" spans="1:8" x14ac:dyDescent="0.25">
      <c r="A1164">
        <v>600</v>
      </c>
      <c r="B1164">
        <v>5</v>
      </c>
      <c r="C1164">
        <v>9</v>
      </c>
      <c r="D1164">
        <v>1</v>
      </c>
      <c r="E1164">
        <v>1</v>
      </c>
      <c r="F1164" t="s">
        <v>356</v>
      </c>
      <c r="G1164" s="1">
        <v>3288626.77</v>
      </c>
      <c r="H1164" s="1">
        <v>3288626.77</v>
      </c>
    </row>
    <row r="1165" spans="1:8" x14ac:dyDescent="0.25">
      <c r="A1165">
        <v>600</v>
      </c>
      <c r="B1165">
        <v>5</v>
      </c>
      <c r="C1165">
        <v>9</v>
      </c>
      <c r="D1165">
        <v>1</v>
      </c>
      <c r="E1165">
        <v>6</v>
      </c>
      <c r="F1165" t="s">
        <v>357</v>
      </c>
      <c r="G1165" s="1">
        <v>8437814.8399999999</v>
      </c>
      <c r="H1165" s="1">
        <v>8437814.8399999999</v>
      </c>
    </row>
    <row r="1166" spans="1:8" x14ac:dyDescent="0.25">
      <c r="A1166">
        <v>600</v>
      </c>
      <c r="B1166">
        <v>5</v>
      </c>
      <c r="C1166">
        <v>9</v>
      </c>
      <c r="D1166">
        <v>1</v>
      </c>
      <c r="E1166">
        <v>99</v>
      </c>
      <c r="F1166" t="s">
        <v>358</v>
      </c>
      <c r="G1166" s="1">
        <v>21653011.309999999</v>
      </c>
      <c r="H1166" s="1">
        <v>21653011.309999999</v>
      </c>
    </row>
    <row r="1167" spans="1:8" x14ac:dyDescent="0.25">
      <c r="A1167">
        <v>600</v>
      </c>
      <c r="B1167">
        <v>6</v>
      </c>
      <c r="C1167">
        <v>1</v>
      </c>
      <c r="D1167">
        <v>6</v>
      </c>
      <c r="E1167">
        <v>1</v>
      </c>
      <c r="F1167" t="s">
        <v>359</v>
      </c>
      <c r="G1167" s="1">
        <v>83241827.810000002</v>
      </c>
      <c r="H1167" s="1">
        <v>83241827.810000002</v>
      </c>
    </row>
    <row r="1168" spans="1:8" x14ac:dyDescent="0.25">
      <c r="A1168">
        <v>600</v>
      </c>
      <c r="B1168">
        <v>6</v>
      </c>
      <c r="C1168">
        <v>1</v>
      </c>
      <c r="D1168">
        <v>6</v>
      </c>
      <c r="E1168">
        <v>2</v>
      </c>
      <c r="F1168" t="s">
        <v>16</v>
      </c>
      <c r="G1168" s="1">
        <v>29960009.760000002</v>
      </c>
      <c r="H1168" s="1">
        <v>29960009.760000002</v>
      </c>
    </row>
    <row r="1169" spans="1:8" x14ac:dyDescent="0.25">
      <c r="A1169">
        <v>600</v>
      </c>
      <c r="B1169">
        <v>11</v>
      </c>
      <c r="C1169">
        <v>1</v>
      </c>
      <c r="D1169">
        <v>0</v>
      </c>
      <c r="E1169">
        <v>0</v>
      </c>
      <c r="F1169" t="s">
        <v>360</v>
      </c>
      <c r="G1169" s="1">
        <v>8160000</v>
      </c>
      <c r="H1169" s="1">
        <v>8160000</v>
      </c>
    </row>
    <row r="1170" spans="1:8" x14ac:dyDescent="0.25">
      <c r="A1170">
        <v>600</v>
      </c>
      <c r="B1170">
        <v>11</v>
      </c>
      <c r="C1170">
        <v>99</v>
      </c>
      <c r="D1170">
        <v>0</v>
      </c>
      <c r="E1170">
        <v>0</v>
      </c>
      <c r="F1170" t="s">
        <v>361</v>
      </c>
      <c r="G1170" s="1">
        <v>20667.73</v>
      </c>
      <c r="H1170" s="1">
        <v>20667.73</v>
      </c>
    </row>
    <row r="1171" spans="1:8" x14ac:dyDescent="0.25">
      <c r="A1171">
        <v>600</v>
      </c>
      <c r="B1171">
        <v>25</v>
      </c>
      <c r="C1171">
        <v>1</v>
      </c>
      <c r="D1171">
        <v>7</v>
      </c>
      <c r="E1171">
        <v>0</v>
      </c>
      <c r="F1171" t="s">
        <v>362</v>
      </c>
      <c r="G1171" s="1">
        <v>24909.03</v>
      </c>
      <c r="H1171" s="1">
        <v>24909.03</v>
      </c>
    </row>
    <row r="1172" spans="1:8" x14ac:dyDescent="0.25">
      <c r="A1172">
        <v>600</v>
      </c>
      <c r="B1172">
        <v>25</v>
      </c>
      <c r="C1172">
        <v>2</v>
      </c>
      <c r="D1172">
        <v>5</v>
      </c>
      <c r="E1172">
        <v>0</v>
      </c>
      <c r="F1172" t="s">
        <v>363</v>
      </c>
      <c r="G1172" s="1">
        <v>342</v>
      </c>
      <c r="H1172" s="1">
        <v>342</v>
      </c>
    </row>
    <row r="1173" spans="1:8" x14ac:dyDescent="0.25">
      <c r="A1173">
        <v>600</v>
      </c>
      <c r="B1173">
        <v>25</v>
      </c>
      <c r="C1173">
        <v>2</v>
      </c>
      <c r="D1173">
        <v>7</v>
      </c>
      <c r="E1173">
        <v>0</v>
      </c>
      <c r="F1173" t="s">
        <v>362</v>
      </c>
      <c r="G1173" s="1">
        <v>11758.31</v>
      </c>
      <c r="H1173" s="1">
        <v>11758.31</v>
      </c>
    </row>
    <row r="1174" spans="1:8" x14ac:dyDescent="0.25">
      <c r="A1174">
        <v>600</v>
      </c>
      <c r="B1174">
        <v>25</v>
      </c>
      <c r="C1174">
        <v>5</v>
      </c>
      <c r="D1174">
        <v>7</v>
      </c>
      <c r="E1174">
        <v>0</v>
      </c>
      <c r="F1174" t="s">
        <v>362</v>
      </c>
      <c r="G1174" s="1">
        <v>3198.63</v>
      </c>
      <c r="H1174" s="1">
        <v>3198.63</v>
      </c>
    </row>
    <row r="1175" spans="1:8" x14ac:dyDescent="0.25">
      <c r="A1175">
        <v>630</v>
      </c>
      <c r="B1175">
        <v>1</v>
      </c>
      <c r="C1175">
        <v>1</v>
      </c>
      <c r="D1175">
        <v>1</v>
      </c>
      <c r="E1175">
        <v>1</v>
      </c>
      <c r="F1175" t="s">
        <v>364</v>
      </c>
      <c r="G1175" s="1">
        <v>25124255.050000001</v>
      </c>
      <c r="H1175" s="1">
        <v>25124255.050000001</v>
      </c>
    </row>
    <row r="1176" spans="1:8" x14ac:dyDescent="0.25">
      <c r="A1176">
        <v>630</v>
      </c>
      <c r="B1176">
        <v>1</v>
      </c>
      <c r="C1176">
        <v>1</v>
      </c>
      <c r="D1176">
        <v>2</v>
      </c>
      <c r="E1176">
        <v>1</v>
      </c>
      <c r="F1176" t="s">
        <v>365</v>
      </c>
      <c r="G1176" s="1">
        <v>21409276.359999999</v>
      </c>
      <c r="H1176" s="1">
        <v>21409276.359999999</v>
      </c>
    </row>
    <row r="1177" spans="1:8" x14ac:dyDescent="0.25">
      <c r="A1177">
        <v>630</v>
      </c>
      <c r="B1177">
        <v>1</v>
      </c>
      <c r="C1177">
        <v>1</v>
      </c>
      <c r="D1177">
        <v>3</v>
      </c>
      <c r="E1177">
        <v>1</v>
      </c>
      <c r="F1177" t="s">
        <v>366</v>
      </c>
      <c r="G1177" s="1">
        <v>196167.14</v>
      </c>
      <c r="H1177" s="1">
        <v>196167.14</v>
      </c>
    </row>
    <row r="1178" spans="1:8" x14ac:dyDescent="0.25">
      <c r="A1178">
        <v>630</v>
      </c>
      <c r="B1178">
        <v>1</v>
      </c>
      <c r="C1178">
        <v>1</v>
      </c>
      <c r="D1178">
        <v>4</v>
      </c>
      <c r="E1178">
        <v>1</v>
      </c>
      <c r="F1178" t="s">
        <v>367</v>
      </c>
      <c r="G1178" s="1">
        <v>1644317.44</v>
      </c>
      <c r="H1178" s="1">
        <v>1644317.44</v>
      </c>
    </row>
    <row r="1179" spans="1:8" x14ac:dyDescent="0.25">
      <c r="A1179">
        <v>630</v>
      </c>
      <c r="B1179">
        <v>1</v>
      </c>
      <c r="C1179">
        <v>1</v>
      </c>
      <c r="D1179">
        <v>5</v>
      </c>
      <c r="E1179">
        <v>1</v>
      </c>
      <c r="F1179" t="s">
        <v>368</v>
      </c>
      <c r="G1179" s="1">
        <v>18461.310000000001</v>
      </c>
      <c r="H1179" s="1">
        <v>18461.310000000001</v>
      </c>
    </row>
    <row r="1180" spans="1:8" x14ac:dyDescent="0.25">
      <c r="A1180">
        <v>630</v>
      </c>
      <c r="B1180">
        <v>1</v>
      </c>
      <c r="C1180">
        <v>1</v>
      </c>
      <c r="D1180">
        <v>6</v>
      </c>
      <c r="E1180">
        <v>1</v>
      </c>
      <c r="F1180" t="s">
        <v>369</v>
      </c>
      <c r="G1180" s="1">
        <v>1708.31</v>
      </c>
      <c r="H1180" s="1">
        <v>1708.31</v>
      </c>
    </row>
    <row r="1181" spans="1:8" x14ac:dyDescent="0.25">
      <c r="A1181">
        <v>630</v>
      </c>
      <c r="B1181">
        <v>1</v>
      </c>
      <c r="C1181">
        <v>1</v>
      </c>
      <c r="D1181">
        <v>9</v>
      </c>
      <c r="E1181">
        <v>1</v>
      </c>
      <c r="F1181" t="s">
        <v>370</v>
      </c>
      <c r="G1181" s="1">
        <v>12789.72</v>
      </c>
      <c r="H1181" s="1">
        <v>12789.72</v>
      </c>
    </row>
    <row r="1182" spans="1:8" x14ac:dyDescent="0.25">
      <c r="A1182">
        <v>630</v>
      </c>
      <c r="B1182">
        <v>1</v>
      </c>
      <c r="C1182">
        <v>2</v>
      </c>
      <c r="D1182">
        <v>1</v>
      </c>
      <c r="E1182">
        <v>1</v>
      </c>
      <c r="F1182" t="s">
        <v>371</v>
      </c>
      <c r="G1182" s="1">
        <v>372415.61</v>
      </c>
      <c r="H1182" s="1">
        <v>372415.61</v>
      </c>
    </row>
    <row r="1183" spans="1:8" x14ac:dyDescent="0.25">
      <c r="A1183">
        <v>630</v>
      </c>
      <c r="B1183">
        <v>1</v>
      </c>
      <c r="C1183">
        <v>2</v>
      </c>
      <c r="D1183">
        <v>1</v>
      </c>
      <c r="E1183">
        <v>2</v>
      </c>
      <c r="F1183" t="s">
        <v>372</v>
      </c>
      <c r="G1183" s="1">
        <v>14342619.630000001</v>
      </c>
      <c r="H1183" s="1">
        <v>14342619.630000001</v>
      </c>
    </row>
    <row r="1184" spans="1:8" x14ac:dyDescent="0.25">
      <c r="A1184">
        <v>630</v>
      </c>
      <c r="B1184">
        <v>1</v>
      </c>
      <c r="C1184">
        <v>2</v>
      </c>
      <c r="D1184">
        <v>2</v>
      </c>
      <c r="E1184">
        <v>1</v>
      </c>
      <c r="F1184" t="s">
        <v>373</v>
      </c>
      <c r="G1184" s="1">
        <v>81033.89</v>
      </c>
      <c r="H1184" s="1">
        <v>81033.89</v>
      </c>
    </row>
    <row r="1185" spans="1:8" x14ac:dyDescent="0.25">
      <c r="A1185">
        <v>630</v>
      </c>
      <c r="B1185">
        <v>1</v>
      </c>
      <c r="C1185">
        <v>2</v>
      </c>
      <c r="D1185">
        <v>2</v>
      </c>
      <c r="E1185">
        <v>2</v>
      </c>
      <c r="F1185" t="s">
        <v>374</v>
      </c>
      <c r="G1185" s="1">
        <v>6346086.6900000004</v>
      </c>
      <c r="H1185" s="1">
        <v>6346086.6900000004</v>
      </c>
    </row>
    <row r="1186" spans="1:8" x14ac:dyDescent="0.25">
      <c r="A1186">
        <v>630</v>
      </c>
      <c r="B1186">
        <v>1</v>
      </c>
      <c r="C1186">
        <v>2</v>
      </c>
      <c r="D1186">
        <v>3</v>
      </c>
      <c r="E1186">
        <v>2</v>
      </c>
      <c r="F1186" t="s">
        <v>375</v>
      </c>
      <c r="G1186" s="1">
        <v>52482.43</v>
      </c>
      <c r="H1186" s="1">
        <v>52482.43</v>
      </c>
    </row>
    <row r="1187" spans="1:8" x14ac:dyDescent="0.25">
      <c r="A1187">
        <v>630</v>
      </c>
      <c r="B1187">
        <v>1</v>
      </c>
      <c r="C1187">
        <v>2</v>
      </c>
      <c r="D1187">
        <v>4</v>
      </c>
      <c r="E1187">
        <v>2</v>
      </c>
      <c r="F1187" t="s">
        <v>376</v>
      </c>
      <c r="G1187" s="1">
        <v>395483.31</v>
      </c>
      <c r="H1187" s="1">
        <v>395483.31</v>
      </c>
    </row>
    <row r="1188" spans="1:8" x14ac:dyDescent="0.25">
      <c r="A1188">
        <v>630</v>
      </c>
      <c r="B1188">
        <v>1</v>
      </c>
      <c r="C1188">
        <v>2</v>
      </c>
      <c r="D1188">
        <v>6</v>
      </c>
      <c r="E1188">
        <v>2</v>
      </c>
      <c r="F1188" t="s">
        <v>377</v>
      </c>
      <c r="G1188" s="1">
        <v>7053622.5899999999</v>
      </c>
      <c r="H1188" s="1">
        <v>7053622.5899999999</v>
      </c>
    </row>
    <row r="1189" spans="1:8" x14ac:dyDescent="0.25">
      <c r="A1189">
        <v>630</v>
      </c>
      <c r="B1189">
        <v>1</v>
      </c>
      <c r="C1189">
        <v>3</v>
      </c>
      <c r="D1189">
        <v>1</v>
      </c>
      <c r="E1189">
        <v>1</v>
      </c>
      <c r="F1189" t="s">
        <v>378</v>
      </c>
      <c r="G1189" s="1">
        <v>3944643.02</v>
      </c>
      <c r="H1189" s="1">
        <v>3944643.02</v>
      </c>
    </row>
    <row r="1190" spans="1:8" x14ac:dyDescent="0.25">
      <c r="A1190">
        <v>630</v>
      </c>
      <c r="B1190">
        <v>1</v>
      </c>
      <c r="C1190">
        <v>3</v>
      </c>
      <c r="D1190">
        <v>2</v>
      </c>
      <c r="E1190">
        <v>1</v>
      </c>
      <c r="F1190" t="s">
        <v>379</v>
      </c>
      <c r="G1190" s="1">
        <v>644893.78</v>
      </c>
      <c r="H1190" s="1">
        <v>644893.78</v>
      </c>
    </row>
    <row r="1191" spans="1:8" x14ac:dyDescent="0.25">
      <c r="A1191">
        <v>630</v>
      </c>
      <c r="B1191">
        <v>1</v>
      </c>
      <c r="C1191">
        <v>3</v>
      </c>
      <c r="D1191">
        <v>3</v>
      </c>
      <c r="E1191">
        <v>1</v>
      </c>
      <c r="F1191" t="s">
        <v>380</v>
      </c>
      <c r="G1191" s="1">
        <v>715226.31</v>
      </c>
      <c r="H1191" s="1">
        <v>715226.31</v>
      </c>
    </row>
    <row r="1192" spans="1:8" x14ac:dyDescent="0.25">
      <c r="A1192">
        <v>630</v>
      </c>
      <c r="B1192">
        <v>1</v>
      </c>
      <c r="C1192">
        <v>3</v>
      </c>
      <c r="D1192">
        <v>4</v>
      </c>
      <c r="E1192">
        <v>1</v>
      </c>
      <c r="F1192" t="s">
        <v>381</v>
      </c>
      <c r="G1192" s="1">
        <v>273182.63</v>
      </c>
      <c r="H1192" s="1">
        <v>273182.63</v>
      </c>
    </row>
    <row r="1193" spans="1:8" x14ac:dyDescent="0.25">
      <c r="A1193">
        <v>630</v>
      </c>
      <c r="B1193">
        <v>1</v>
      </c>
      <c r="C1193">
        <v>3</v>
      </c>
      <c r="D1193">
        <v>5</v>
      </c>
      <c r="E1193">
        <v>1</v>
      </c>
      <c r="F1193" t="s">
        <v>382</v>
      </c>
      <c r="G1193" s="1">
        <v>1265279.27</v>
      </c>
      <c r="H1193" s="1">
        <v>1265279.27</v>
      </c>
    </row>
    <row r="1194" spans="1:8" x14ac:dyDescent="0.25">
      <c r="A1194">
        <v>630</v>
      </c>
      <c r="B1194">
        <v>1</v>
      </c>
      <c r="C1194">
        <v>5</v>
      </c>
      <c r="D1194">
        <v>1</v>
      </c>
      <c r="E1194">
        <v>5</v>
      </c>
      <c r="F1194" t="s">
        <v>383</v>
      </c>
      <c r="G1194" s="1">
        <v>103017.48</v>
      </c>
      <c r="H1194" s="1">
        <v>103017.48</v>
      </c>
    </row>
    <row r="1195" spans="1:8" x14ac:dyDescent="0.25">
      <c r="A1195">
        <v>630</v>
      </c>
      <c r="B1195">
        <v>2</v>
      </c>
      <c r="C1195">
        <v>1</v>
      </c>
      <c r="D1195">
        <v>6</v>
      </c>
      <c r="E1195">
        <v>1</v>
      </c>
      <c r="F1195" t="s">
        <v>384</v>
      </c>
      <c r="G1195" s="1">
        <v>5699695.8799999999</v>
      </c>
      <c r="H1195" s="1">
        <v>5699695.8799999999</v>
      </c>
    </row>
    <row r="1196" spans="1:8" x14ac:dyDescent="0.25">
      <c r="A1196">
        <v>630</v>
      </c>
      <c r="B1196">
        <v>2</v>
      </c>
      <c r="C1196">
        <v>1</v>
      </c>
      <c r="D1196">
        <v>6</v>
      </c>
      <c r="E1196">
        <v>2</v>
      </c>
      <c r="F1196" t="s">
        <v>385</v>
      </c>
      <c r="G1196" s="1">
        <v>3377095.12</v>
      </c>
      <c r="H1196" s="1">
        <v>3377095.12</v>
      </c>
    </row>
    <row r="1197" spans="1:8" x14ac:dyDescent="0.25">
      <c r="A1197">
        <v>630</v>
      </c>
      <c r="B1197">
        <v>2</v>
      </c>
      <c r="C1197">
        <v>2</v>
      </c>
      <c r="D1197">
        <v>4</v>
      </c>
      <c r="E1197">
        <v>1</v>
      </c>
      <c r="F1197" t="s">
        <v>386</v>
      </c>
      <c r="G1197" s="1">
        <v>3000.56</v>
      </c>
      <c r="H1197" s="1">
        <v>3000.56</v>
      </c>
    </row>
    <row r="1198" spans="1:8" x14ac:dyDescent="0.25">
      <c r="A1198">
        <v>630</v>
      </c>
      <c r="B1198">
        <v>2</v>
      </c>
      <c r="C1198">
        <v>2</v>
      </c>
      <c r="D1198">
        <v>6</v>
      </c>
      <c r="E1198">
        <v>1</v>
      </c>
      <c r="F1198" t="s">
        <v>384</v>
      </c>
      <c r="G1198" s="1">
        <v>2030348.19</v>
      </c>
      <c r="H1198" s="1">
        <v>2030348.19</v>
      </c>
    </row>
    <row r="1199" spans="1:8" x14ac:dyDescent="0.25">
      <c r="A1199">
        <v>630</v>
      </c>
      <c r="B1199">
        <v>2</v>
      </c>
      <c r="C1199">
        <v>2</v>
      </c>
      <c r="D1199">
        <v>6</v>
      </c>
      <c r="E1199">
        <v>2</v>
      </c>
      <c r="F1199" t="s">
        <v>385</v>
      </c>
      <c r="G1199" s="1">
        <v>1221859.8700000001</v>
      </c>
      <c r="H1199" s="1">
        <v>1221859.8700000001</v>
      </c>
    </row>
    <row r="1200" spans="1:8" x14ac:dyDescent="0.25">
      <c r="A1200">
        <v>630</v>
      </c>
      <c r="B1200">
        <v>2</v>
      </c>
      <c r="C1200">
        <v>3</v>
      </c>
      <c r="D1200">
        <v>4</v>
      </c>
      <c r="E1200">
        <v>1</v>
      </c>
      <c r="F1200" t="s">
        <v>386</v>
      </c>
      <c r="G1200" s="1">
        <v>127061.44</v>
      </c>
      <c r="H1200" s="1">
        <v>127061.44</v>
      </c>
    </row>
    <row r="1201" spans="1:8" x14ac:dyDescent="0.25">
      <c r="A1201">
        <v>630</v>
      </c>
      <c r="B1201">
        <v>2</v>
      </c>
      <c r="C1201">
        <v>3</v>
      </c>
      <c r="D1201">
        <v>6</v>
      </c>
      <c r="E1201">
        <v>1</v>
      </c>
      <c r="F1201" t="s">
        <v>384</v>
      </c>
      <c r="G1201" s="1">
        <v>1245773.8700000001</v>
      </c>
      <c r="H1201" s="1">
        <v>1245773.8700000001</v>
      </c>
    </row>
    <row r="1202" spans="1:8" x14ac:dyDescent="0.25">
      <c r="A1202">
        <v>630</v>
      </c>
      <c r="B1202">
        <v>2</v>
      </c>
      <c r="C1202">
        <v>3</v>
      </c>
      <c r="D1202">
        <v>6</v>
      </c>
      <c r="E1202">
        <v>2</v>
      </c>
      <c r="F1202" t="s">
        <v>385</v>
      </c>
      <c r="G1202" s="1">
        <v>80</v>
      </c>
      <c r="H1202" s="1">
        <v>80</v>
      </c>
    </row>
    <row r="1203" spans="1:8" x14ac:dyDescent="0.25">
      <c r="A1203">
        <v>630</v>
      </c>
      <c r="B1203">
        <v>3</v>
      </c>
      <c r="C1203">
        <v>2</v>
      </c>
      <c r="D1203">
        <v>1</v>
      </c>
      <c r="E1203">
        <v>1</v>
      </c>
      <c r="F1203" t="s">
        <v>387</v>
      </c>
      <c r="G1203" s="1">
        <v>60594.42</v>
      </c>
      <c r="H1203" s="1">
        <v>60594.42</v>
      </c>
    </row>
    <row r="1204" spans="1:8" x14ac:dyDescent="0.25">
      <c r="A1204">
        <v>630</v>
      </c>
      <c r="B1204">
        <v>3</v>
      </c>
      <c r="C1204">
        <v>2</v>
      </c>
      <c r="D1204">
        <v>1</v>
      </c>
      <c r="E1204">
        <v>2</v>
      </c>
      <c r="F1204" t="s">
        <v>388</v>
      </c>
      <c r="G1204" s="1">
        <v>12385.59</v>
      </c>
      <c r="H1204" s="1">
        <v>12385.59</v>
      </c>
    </row>
    <row r="1205" spans="1:8" x14ac:dyDescent="0.25">
      <c r="A1205">
        <v>630</v>
      </c>
      <c r="B1205">
        <v>3</v>
      </c>
      <c r="C1205">
        <v>2</v>
      </c>
      <c r="D1205">
        <v>1</v>
      </c>
      <c r="E1205">
        <v>3</v>
      </c>
      <c r="F1205" t="s">
        <v>389</v>
      </c>
      <c r="G1205" s="1">
        <v>915</v>
      </c>
      <c r="H1205" s="1">
        <v>915</v>
      </c>
    </row>
    <row r="1206" spans="1:8" x14ac:dyDescent="0.25">
      <c r="A1206">
        <v>630</v>
      </c>
      <c r="B1206">
        <v>3</v>
      </c>
      <c r="C1206">
        <v>2</v>
      </c>
      <c r="D1206">
        <v>1</v>
      </c>
      <c r="E1206">
        <v>4</v>
      </c>
      <c r="F1206" t="s">
        <v>390</v>
      </c>
      <c r="G1206" s="1">
        <v>4350</v>
      </c>
      <c r="H1206" s="1">
        <v>4350</v>
      </c>
    </row>
    <row r="1207" spans="1:8" x14ac:dyDescent="0.25">
      <c r="A1207">
        <v>630</v>
      </c>
      <c r="B1207">
        <v>3</v>
      </c>
      <c r="C1207">
        <v>2</v>
      </c>
      <c r="D1207">
        <v>1</v>
      </c>
      <c r="E1207">
        <v>5</v>
      </c>
      <c r="F1207" t="s">
        <v>391</v>
      </c>
      <c r="G1207" s="1">
        <v>202296.55</v>
      </c>
      <c r="H1207" s="1">
        <v>202296.55</v>
      </c>
    </row>
    <row r="1208" spans="1:8" x14ac:dyDescent="0.25">
      <c r="A1208">
        <v>630</v>
      </c>
      <c r="B1208">
        <v>3</v>
      </c>
      <c r="C1208">
        <v>2</v>
      </c>
      <c r="D1208">
        <v>1</v>
      </c>
      <c r="E1208">
        <v>90</v>
      </c>
      <c r="F1208" t="s">
        <v>392</v>
      </c>
      <c r="G1208" s="1">
        <v>43148.75</v>
      </c>
      <c r="H1208" s="1">
        <v>43148.75</v>
      </c>
    </row>
    <row r="1209" spans="1:8" x14ac:dyDescent="0.25">
      <c r="A1209">
        <v>630</v>
      </c>
      <c r="B1209">
        <v>3</v>
      </c>
      <c r="C1209">
        <v>2</v>
      </c>
      <c r="D1209">
        <v>2</v>
      </c>
      <c r="E1209">
        <v>1</v>
      </c>
      <c r="F1209" t="s">
        <v>393</v>
      </c>
      <c r="G1209" s="1">
        <v>407256.71</v>
      </c>
      <c r="H1209" s="1">
        <v>407256.71</v>
      </c>
    </row>
    <row r="1210" spans="1:8" x14ac:dyDescent="0.25">
      <c r="A1210">
        <v>630</v>
      </c>
      <c r="B1210">
        <v>3</v>
      </c>
      <c r="C1210">
        <v>2</v>
      </c>
      <c r="D1210">
        <v>2</v>
      </c>
      <c r="E1210">
        <v>2</v>
      </c>
      <c r="F1210" t="s">
        <v>394</v>
      </c>
      <c r="G1210" s="1">
        <v>39175.74</v>
      </c>
      <c r="H1210" s="1">
        <v>39175.74</v>
      </c>
    </row>
    <row r="1211" spans="1:8" x14ac:dyDescent="0.25">
      <c r="A1211">
        <v>630</v>
      </c>
      <c r="B1211">
        <v>3</v>
      </c>
      <c r="C1211">
        <v>2</v>
      </c>
      <c r="D1211">
        <v>3</v>
      </c>
      <c r="E1211">
        <v>1</v>
      </c>
      <c r="F1211" t="s">
        <v>395</v>
      </c>
      <c r="G1211" s="1">
        <v>849118.79</v>
      </c>
      <c r="H1211" s="1">
        <v>849118.79</v>
      </c>
    </row>
    <row r="1212" spans="1:8" x14ac:dyDescent="0.25">
      <c r="A1212">
        <v>630</v>
      </c>
      <c r="B1212">
        <v>3</v>
      </c>
      <c r="C1212">
        <v>2</v>
      </c>
      <c r="D1212">
        <v>3</v>
      </c>
      <c r="E1212">
        <v>2</v>
      </c>
      <c r="F1212" t="s">
        <v>396</v>
      </c>
      <c r="G1212" s="1">
        <v>330111.33</v>
      </c>
      <c r="H1212" s="1">
        <v>330111.33</v>
      </c>
    </row>
    <row r="1213" spans="1:8" x14ac:dyDescent="0.25">
      <c r="A1213">
        <v>630</v>
      </c>
      <c r="B1213">
        <v>3</v>
      </c>
      <c r="C1213">
        <v>2</v>
      </c>
      <c r="D1213">
        <v>3</v>
      </c>
      <c r="E1213">
        <v>3</v>
      </c>
      <c r="F1213" t="s">
        <v>397</v>
      </c>
      <c r="G1213" s="1">
        <v>1978866.83</v>
      </c>
      <c r="H1213" s="1">
        <v>1978866.83</v>
      </c>
    </row>
    <row r="1214" spans="1:8" x14ac:dyDescent="0.25">
      <c r="A1214">
        <v>630</v>
      </c>
      <c r="B1214">
        <v>3</v>
      </c>
      <c r="C1214">
        <v>2</v>
      </c>
      <c r="D1214">
        <v>4</v>
      </c>
      <c r="E1214">
        <v>1</v>
      </c>
      <c r="F1214" t="s">
        <v>398</v>
      </c>
      <c r="G1214" s="1">
        <v>6755756.54</v>
      </c>
      <c r="H1214" s="1">
        <v>6755756.54</v>
      </c>
    </row>
    <row r="1215" spans="1:8" x14ac:dyDescent="0.25">
      <c r="A1215">
        <v>630</v>
      </c>
      <c r="B1215">
        <v>3</v>
      </c>
      <c r="C1215">
        <v>2</v>
      </c>
      <c r="D1215">
        <v>4</v>
      </c>
      <c r="E1215">
        <v>2</v>
      </c>
      <c r="F1215" t="s">
        <v>399</v>
      </c>
      <c r="G1215" s="1">
        <v>394020.25</v>
      </c>
      <c r="H1215" s="1">
        <v>394020.25</v>
      </c>
    </row>
    <row r="1216" spans="1:8" x14ac:dyDescent="0.25">
      <c r="A1216">
        <v>630</v>
      </c>
      <c r="B1216">
        <v>3</v>
      </c>
      <c r="C1216">
        <v>2</v>
      </c>
      <c r="D1216">
        <v>5</v>
      </c>
      <c r="E1216">
        <v>1</v>
      </c>
      <c r="F1216" t="s">
        <v>400</v>
      </c>
      <c r="G1216" s="1">
        <v>97751.3</v>
      </c>
      <c r="H1216" s="1">
        <v>97751.3</v>
      </c>
    </row>
    <row r="1217" spans="1:8" x14ac:dyDescent="0.25">
      <c r="A1217">
        <v>630</v>
      </c>
      <c r="B1217">
        <v>3</v>
      </c>
      <c r="C1217">
        <v>2</v>
      </c>
      <c r="D1217">
        <v>6</v>
      </c>
      <c r="E1217">
        <v>1</v>
      </c>
      <c r="F1217" t="s">
        <v>401</v>
      </c>
      <c r="G1217" s="1">
        <v>10977.61</v>
      </c>
      <c r="H1217" s="1">
        <v>10977.61</v>
      </c>
    </row>
    <row r="1218" spans="1:8" x14ac:dyDescent="0.25">
      <c r="A1218">
        <v>630</v>
      </c>
      <c r="B1218">
        <v>3</v>
      </c>
      <c r="C1218">
        <v>2</v>
      </c>
      <c r="D1218">
        <v>6</v>
      </c>
      <c r="E1218">
        <v>2</v>
      </c>
      <c r="F1218" t="s">
        <v>402</v>
      </c>
      <c r="G1218" s="1">
        <v>8496</v>
      </c>
      <c r="H1218" s="1">
        <v>8496</v>
      </c>
    </row>
    <row r="1219" spans="1:8" x14ac:dyDescent="0.25">
      <c r="A1219">
        <v>630</v>
      </c>
      <c r="B1219">
        <v>3</v>
      </c>
      <c r="C1219">
        <v>2</v>
      </c>
      <c r="D1219">
        <v>6</v>
      </c>
      <c r="E1219">
        <v>90</v>
      </c>
      <c r="F1219" t="s">
        <v>403</v>
      </c>
      <c r="G1219" s="1">
        <v>32046</v>
      </c>
      <c r="H1219" s="1">
        <v>32046</v>
      </c>
    </row>
    <row r="1220" spans="1:8" x14ac:dyDescent="0.25">
      <c r="A1220">
        <v>630</v>
      </c>
      <c r="B1220">
        <v>3</v>
      </c>
      <c r="C1220">
        <v>2</v>
      </c>
      <c r="D1220">
        <v>7</v>
      </c>
      <c r="E1220">
        <v>3</v>
      </c>
      <c r="F1220" t="s">
        <v>404</v>
      </c>
      <c r="G1220" s="1">
        <v>133926.76999999999</v>
      </c>
      <c r="H1220" s="1">
        <v>133926.76999999999</v>
      </c>
    </row>
    <row r="1221" spans="1:8" x14ac:dyDescent="0.25">
      <c r="A1221">
        <v>630</v>
      </c>
      <c r="B1221">
        <v>3</v>
      </c>
      <c r="C1221">
        <v>2</v>
      </c>
      <c r="D1221">
        <v>7</v>
      </c>
      <c r="E1221">
        <v>11</v>
      </c>
      <c r="F1221" t="s">
        <v>405</v>
      </c>
      <c r="G1221" s="1">
        <v>297.36</v>
      </c>
      <c r="H1221" s="1">
        <v>297.36</v>
      </c>
    </row>
    <row r="1222" spans="1:8" x14ac:dyDescent="0.25">
      <c r="A1222">
        <v>630</v>
      </c>
      <c r="B1222">
        <v>3</v>
      </c>
      <c r="C1222">
        <v>2</v>
      </c>
      <c r="D1222">
        <v>9</v>
      </c>
      <c r="E1222">
        <v>1</v>
      </c>
      <c r="F1222" t="s">
        <v>406</v>
      </c>
      <c r="G1222" s="1">
        <v>1443.03</v>
      </c>
      <c r="H1222" s="1">
        <v>1443.03</v>
      </c>
    </row>
    <row r="1223" spans="1:8" x14ac:dyDescent="0.25">
      <c r="A1223">
        <v>630</v>
      </c>
      <c r="B1223">
        <v>3</v>
      </c>
      <c r="C1223">
        <v>2</v>
      </c>
      <c r="D1223">
        <v>9</v>
      </c>
      <c r="E1223">
        <v>90</v>
      </c>
      <c r="F1223" t="s">
        <v>407</v>
      </c>
      <c r="G1223" s="1">
        <v>24792.47</v>
      </c>
      <c r="H1223" s="1">
        <v>24792.47</v>
      </c>
    </row>
    <row r="1224" spans="1:8" x14ac:dyDescent="0.25">
      <c r="A1224">
        <v>630</v>
      </c>
      <c r="B1224">
        <v>3</v>
      </c>
      <c r="C1224">
        <v>3</v>
      </c>
      <c r="D1224">
        <v>1</v>
      </c>
      <c r="E1224">
        <v>1</v>
      </c>
      <c r="F1224" t="s">
        <v>408</v>
      </c>
      <c r="G1224" s="1">
        <v>2444015.4300000002</v>
      </c>
      <c r="H1224" s="1">
        <v>2444015.4300000002</v>
      </c>
    </row>
    <row r="1225" spans="1:8" x14ac:dyDescent="0.25">
      <c r="A1225">
        <v>630</v>
      </c>
      <c r="B1225">
        <v>3</v>
      </c>
      <c r="C1225">
        <v>3</v>
      </c>
      <c r="D1225">
        <v>1</v>
      </c>
      <c r="E1225">
        <v>2</v>
      </c>
      <c r="F1225" t="s">
        <v>409</v>
      </c>
      <c r="G1225" s="1">
        <v>1190.4000000000001</v>
      </c>
      <c r="H1225" s="1">
        <v>1190.4000000000001</v>
      </c>
    </row>
    <row r="1226" spans="1:8" x14ac:dyDescent="0.25">
      <c r="A1226">
        <v>630</v>
      </c>
      <c r="B1226">
        <v>3</v>
      </c>
      <c r="C1226">
        <v>3</v>
      </c>
      <c r="D1226">
        <v>2</v>
      </c>
      <c r="E1226">
        <v>1</v>
      </c>
      <c r="F1226" t="s">
        <v>410</v>
      </c>
      <c r="G1226" s="1">
        <v>160297.1</v>
      </c>
      <c r="H1226" s="1">
        <v>160297.1</v>
      </c>
    </row>
    <row r="1227" spans="1:8" x14ac:dyDescent="0.25">
      <c r="A1227">
        <v>630</v>
      </c>
      <c r="B1227">
        <v>3</v>
      </c>
      <c r="C1227">
        <v>3</v>
      </c>
      <c r="D1227">
        <v>3</v>
      </c>
      <c r="E1227">
        <v>1</v>
      </c>
      <c r="F1227" t="s">
        <v>411</v>
      </c>
      <c r="G1227" s="1">
        <v>564515.35</v>
      </c>
      <c r="H1227" s="1">
        <v>564515.35</v>
      </c>
    </row>
    <row r="1228" spans="1:8" x14ac:dyDescent="0.25">
      <c r="A1228">
        <v>630</v>
      </c>
      <c r="B1228">
        <v>3</v>
      </c>
      <c r="C1228">
        <v>3</v>
      </c>
      <c r="D1228">
        <v>5</v>
      </c>
      <c r="E1228">
        <v>2</v>
      </c>
      <c r="F1228" t="s">
        <v>412</v>
      </c>
      <c r="G1228" s="1">
        <v>80214.679999999993</v>
      </c>
      <c r="H1228" s="1">
        <v>80214.679999999993</v>
      </c>
    </row>
    <row r="1229" spans="1:8" x14ac:dyDescent="0.25">
      <c r="A1229">
        <v>630</v>
      </c>
      <c r="B1229">
        <v>3</v>
      </c>
      <c r="C1229">
        <v>4</v>
      </c>
      <c r="D1229">
        <v>2</v>
      </c>
      <c r="E1229">
        <v>4</v>
      </c>
      <c r="F1229" t="s">
        <v>413</v>
      </c>
      <c r="G1229" s="1">
        <v>14876534.289999999</v>
      </c>
      <c r="H1229" s="1">
        <v>14876534.289999999</v>
      </c>
    </row>
    <row r="1230" spans="1:8" x14ac:dyDescent="0.25">
      <c r="A1230">
        <v>630</v>
      </c>
      <c r="B1230">
        <v>3</v>
      </c>
      <c r="C1230">
        <v>4</v>
      </c>
      <c r="D1230">
        <v>2</v>
      </c>
      <c r="E1230">
        <v>90</v>
      </c>
      <c r="F1230" t="s">
        <v>414</v>
      </c>
      <c r="G1230" s="1">
        <v>6715959.5899999999</v>
      </c>
      <c r="H1230" s="1">
        <v>6715959.5899999999</v>
      </c>
    </row>
    <row r="1231" spans="1:8" x14ac:dyDescent="0.25">
      <c r="A1231">
        <v>630</v>
      </c>
      <c r="B1231">
        <v>3</v>
      </c>
      <c r="C1231">
        <v>4</v>
      </c>
      <c r="D1231">
        <v>3</v>
      </c>
      <c r="E1231">
        <v>1</v>
      </c>
      <c r="F1231" t="s">
        <v>415</v>
      </c>
      <c r="G1231" s="1">
        <v>3754901.13</v>
      </c>
      <c r="H1231" s="1">
        <v>3754901.13</v>
      </c>
    </row>
    <row r="1232" spans="1:8" x14ac:dyDescent="0.25">
      <c r="A1232">
        <v>630</v>
      </c>
      <c r="B1232">
        <v>3</v>
      </c>
      <c r="C1232">
        <v>4</v>
      </c>
      <c r="D1232">
        <v>3</v>
      </c>
      <c r="E1232">
        <v>2</v>
      </c>
      <c r="F1232" t="s">
        <v>416</v>
      </c>
      <c r="G1232" s="1">
        <v>2555.85</v>
      </c>
      <c r="H1232" s="1">
        <v>2555.85</v>
      </c>
    </row>
    <row r="1233" spans="1:8" x14ac:dyDescent="0.25">
      <c r="A1233">
        <v>630</v>
      </c>
      <c r="B1233">
        <v>3</v>
      </c>
      <c r="C1233">
        <v>4</v>
      </c>
      <c r="D1233">
        <v>3</v>
      </c>
      <c r="E1233">
        <v>90</v>
      </c>
      <c r="F1233" t="s">
        <v>417</v>
      </c>
      <c r="G1233" s="1">
        <v>390105.75</v>
      </c>
      <c r="H1233" s="1">
        <v>390105.75</v>
      </c>
    </row>
    <row r="1234" spans="1:8" x14ac:dyDescent="0.25">
      <c r="A1234">
        <v>630</v>
      </c>
      <c r="B1234">
        <v>3</v>
      </c>
      <c r="C1234">
        <v>5</v>
      </c>
      <c r="D1234">
        <v>1</v>
      </c>
      <c r="E1234">
        <v>1</v>
      </c>
      <c r="F1234" t="s">
        <v>418</v>
      </c>
      <c r="G1234" s="1">
        <v>390089.27</v>
      </c>
      <c r="H1234" s="1">
        <v>390089.27</v>
      </c>
    </row>
    <row r="1235" spans="1:8" x14ac:dyDescent="0.25">
      <c r="A1235">
        <v>630</v>
      </c>
      <c r="B1235">
        <v>3</v>
      </c>
      <c r="C1235">
        <v>5</v>
      </c>
      <c r="D1235">
        <v>1</v>
      </c>
      <c r="E1235">
        <v>3</v>
      </c>
      <c r="F1235" t="s">
        <v>419</v>
      </c>
      <c r="G1235" s="1">
        <v>245577.12</v>
      </c>
      <c r="H1235" s="1">
        <v>245577.12</v>
      </c>
    </row>
    <row r="1236" spans="1:8" x14ac:dyDescent="0.25">
      <c r="A1236">
        <v>630</v>
      </c>
      <c r="B1236">
        <v>3</v>
      </c>
      <c r="C1236">
        <v>5</v>
      </c>
      <c r="D1236">
        <v>1</v>
      </c>
      <c r="E1236">
        <v>4</v>
      </c>
      <c r="F1236" t="s">
        <v>420</v>
      </c>
      <c r="G1236" s="1">
        <v>174733.46</v>
      </c>
      <c r="H1236" s="1">
        <v>174733.46</v>
      </c>
    </row>
    <row r="1237" spans="1:8" x14ac:dyDescent="0.25">
      <c r="A1237">
        <v>630</v>
      </c>
      <c r="B1237">
        <v>3</v>
      </c>
      <c r="C1237">
        <v>5</v>
      </c>
      <c r="D1237">
        <v>1</v>
      </c>
      <c r="E1237">
        <v>5</v>
      </c>
      <c r="F1237" t="s">
        <v>421</v>
      </c>
      <c r="G1237" s="1">
        <v>12417.48</v>
      </c>
      <c r="H1237" s="1">
        <v>12417.48</v>
      </c>
    </row>
    <row r="1238" spans="1:8" x14ac:dyDescent="0.25">
      <c r="A1238">
        <v>630</v>
      </c>
      <c r="B1238">
        <v>3</v>
      </c>
      <c r="C1238">
        <v>5</v>
      </c>
      <c r="D1238">
        <v>1</v>
      </c>
      <c r="E1238">
        <v>8</v>
      </c>
      <c r="F1238" t="s">
        <v>422</v>
      </c>
      <c r="G1238" s="1">
        <v>7896454.5499999998</v>
      </c>
      <c r="H1238" s="1">
        <v>7896454.5499999998</v>
      </c>
    </row>
    <row r="1239" spans="1:8" x14ac:dyDescent="0.25">
      <c r="A1239">
        <v>630</v>
      </c>
      <c r="B1239">
        <v>3</v>
      </c>
      <c r="C1239">
        <v>5</v>
      </c>
      <c r="D1239">
        <v>1</v>
      </c>
      <c r="E1239">
        <v>9</v>
      </c>
      <c r="F1239" t="s">
        <v>423</v>
      </c>
      <c r="G1239" s="1">
        <v>10907580.07</v>
      </c>
      <c r="H1239" s="1">
        <v>10907580.07</v>
      </c>
    </row>
    <row r="1240" spans="1:8" x14ac:dyDescent="0.25">
      <c r="A1240">
        <v>630</v>
      </c>
      <c r="B1240">
        <v>3</v>
      </c>
      <c r="C1240">
        <v>5</v>
      </c>
      <c r="D1240">
        <v>1</v>
      </c>
      <c r="E1240">
        <v>10</v>
      </c>
      <c r="F1240" t="s">
        <v>424</v>
      </c>
      <c r="G1240" s="1">
        <v>4696.3999999999996</v>
      </c>
      <c r="H1240" s="1">
        <v>4696.3999999999996</v>
      </c>
    </row>
    <row r="1241" spans="1:8" x14ac:dyDescent="0.25">
      <c r="A1241">
        <v>630</v>
      </c>
      <c r="B1241">
        <v>3</v>
      </c>
      <c r="C1241">
        <v>5</v>
      </c>
      <c r="D1241">
        <v>1</v>
      </c>
      <c r="E1241">
        <v>11</v>
      </c>
      <c r="F1241" t="s">
        <v>425</v>
      </c>
      <c r="G1241" s="1">
        <v>42216.84</v>
      </c>
      <c r="H1241" s="1">
        <v>42216.84</v>
      </c>
    </row>
    <row r="1242" spans="1:8" x14ac:dyDescent="0.25">
      <c r="A1242">
        <v>630</v>
      </c>
      <c r="B1242">
        <v>3</v>
      </c>
      <c r="C1242">
        <v>5</v>
      </c>
      <c r="D1242">
        <v>1</v>
      </c>
      <c r="E1242">
        <v>90</v>
      </c>
      <c r="F1242" t="s">
        <v>426</v>
      </c>
      <c r="G1242" s="1">
        <v>491554.95</v>
      </c>
      <c r="H1242" s="1">
        <v>491554.95</v>
      </c>
    </row>
    <row r="1243" spans="1:8" x14ac:dyDescent="0.25">
      <c r="A1243">
        <v>630</v>
      </c>
      <c r="B1243">
        <v>3</v>
      </c>
      <c r="C1243">
        <v>5</v>
      </c>
      <c r="D1243">
        <v>2</v>
      </c>
      <c r="E1243">
        <v>1</v>
      </c>
      <c r="F1243" t="s">
        <v>427</v>
      </c>
      <c r="G1243" s="1">
        <v>410793.41</v>
      </c>
      <c r="H1243" s="1">
        <v>410793.41</v>
      </c>
    </row>
    <row r="1244" spans="1:8" x14ac:dyDescent="0.25">
      <c r="A1244">
        <v>630</v>
      </c>
      <c r="B1244">
        <v>3</v>
      </c>
      <c r="C1244">
        <v>5</v>
      </c>
      <c r="D1244">
        <v>2</v>
      </c>
      <c r="E1244">
        <v>2</v>
      </c>
      <c r="F1244" t="s">
        <v>428</v>
      </c>
      <c r="G1244" s="1">
        <v>273192.61</v>
      </c>
      <c r="H1244" s="1">
        <v>273192.61</v>
      </c>
    </row>
    <row r="1245" spans="1:8" x14ac:dyDescent="0.25">
      <c r="A1245">
        <v>630</v>
      </c>
      <c r="B1245">
        <v>3</v>
      </c>
      <c r="C1245">
        <v>5</v>
      </c>
      <c r="D1245">
        <v>2</v>
      </c>
      <c r="E1245">
        <v>3</v>
      </c>
      <c r="F1245" t="s">
        <v>429</v>
      </c>
      <c r="G1245" s="1">
        <v>53858.75</v>
      </c>
      <c r="H1245" s="1">
        <v>53858.75</v>
      </c>
    </row>
    <row r="1246" spans="1:8" x14ac:dyDescent="0.25">
      <c r="A1246">
        <v>630</v>
      </c>
      <c r="B1246">
        <v>3</v>
      </c>
      <c r="C1246">
        <v>5</v>
      </c>
      <c r="D1246">
        <v>2</v>
      </c>
      <c r="E1246">
        <v>6</v>
      </c>
      <c r="F1246" t="s">
        <v>430</v>
      </c>
      <c r="G1246" s="1">
        <v>1412.1</v>
      </c>
      <c r="H1246" s="1">
        <v>1412.1</v>
      </c>
    </row>
    <row r="1247" spans="1:8" x14ac:dyDescent="0.25">
      <c r="A1247">
        <v>630</v>
      </c>
      <c r="B1247">
        <v>3</v>
      </c>
      <c r="C1247">
        <v>5</v>
      </c>
      <c r="D1247">
        <v>3</v>
      </c>
      <c r="E1247">
        <v>2</v>
      </c>
      <c r="F1247" t="s">
        <v>431</v>
      </c>
      <c r="G1247" s="1">
        <v>22278.18</v>
      </c>
      <c r="H1247" s="1">
        <v>22278.18</v>
      </c>
    </row>
    <row r="1248" spans="1:8" x14ac:dyDescent="0.25">
      <c r="A1248">
        <v>630</v>
      </c>
      <c r="B1248">
        <v>3</v>
      </c>
      <c r="C1248">
        <v>5</v>
      </c>
      <c r="D1248">
        <v>3</v>
      </c>
      <c r="E1248">
        <v>3</v>
      </c>
      <c r="F1248" t="s">
        <v>432</v>
      </c>
      <c r="G1248" s="1">
        <v>2218359.08</v>
      </c>
      <c r="H1248" s="1">
        <v>2218359.08</v>
      </c>
    </row>
    <row r="1249" spans="1:8" x14ac:dyDescent="0.25">
      <c r="A1249">
        <v>630</v>
      </c>
      <c r="B1249">
        <v>3</v>
      </c>
      <c r="C1249">
        <v>5</v>
      </c>
      <c r="D1249">
        <v>3</v>
      </c>
      <c r="E1249">
        <v>4</v>
      </c>
      <c r="F1249" t="s">
        <v>433</v>
      </c>
      <c r="G1249" s="1">
        <v>4217.5</v>
      </c>
      <c r="H1249" s="1">
        <v>4217.5</v>
      </c>
    </row>
    <row r="1250" spans="1:8" x14ac:dyDescent="0.25">
      <c r="A1250">
        <v>630</v>
      </c>
      <c r="B1250">
        <v>3</v>
      </c>
      <c r="C1250">
        <v>5</v>
      </c>
      <c r="D1250">
        <v>4</v>
      </c>
      <c r="E1250">
        <v>1</v>
      </c>
      <c r="F1250" t="s">
        <v>434</v>
      </c>
      <c r="G1250" s="1">
        <v>1681004.65</v>
      </c>
      <c r="H1250" s="1">
        <v>1681004.65</v>
      </c>
    </row>
    <row r="1251" spans="1:8" x14ac:dyDescent="0.25">
      <c r="A1251">
        <v>630</v>
      </c>
      <c r="B1251">
        <v>3</v>
      </c>
      <c r="C1251">
        <v>5</v>
      </c>
      <c r="D1251">
        <v>4</v>
      </c>
      <c r="E1251">
        <v>2</v>
      </c>
      <c r="F1251" t="s">
        <v>435</v>
      </c>
      <c r="G1251" s="1">
        <v>33837.85</v>
      </c>
      <c r="H1251" s="1">
        <v>33837.85</v>
      </c>
    </row>
    <row r="1252" spans="1:8" x14ac:dyDescent="0.25">
      <c r="A1252">
        <v>630</v>
      </c>
      <c r="B1252">
        <v>3</v>
      </c>
      <c r="C1252">
        <v>5</v>
      </c>
      <c r="D1252">
        <v>5</v>
      </c>
      <c r="E1252">
        <v>2</v>
      </c>
      <c r="F1252" t="s">
        <v>436</v>
      </c>
      <c r="G1252" s="1">
        <v>62532.13</v>
      </c>
      <c r="H1252" s="1">
        <v>62532.13</v>
      </c>
    </row>
    <row r="1253" spans="1:8" x14ac:dyDescent="0.25">
      <c r="A1253">
        <v>630</v>
      </c>
      <c r="B1253">
        <v>3</v>
      </c>
      <c r="C1253">
        <v>5</v>
      </c>
      <c r="D1253">
        <v>5</v>
      </c>
      <c r="E1253">
        <v>5</v>
      </c>
      <c r="F1253" t="s">
        <v>437</v>
      </c>
      <c r="G1253" s="1">
        <v>3865135.4</v>
      </c>
      <c r="H1253" s="1">
        <v>3865135.4</v>
      </c>
    </row>
    <row r="1254" spans="1:8" x14ac:dyDescent="0.25">
      <c r="A1254">
        <v>630</v>
      </c>
      <c r="B1254">
        <v>3</v>
      </c>
      <c r="C1254">
        <v>5</v>
      </c>
      <c r="D1254">
        <v>9</v>
      </c>
      <c r="E1254">
        <v>2</v>
      </c>
      <c r="F1254" t="s">
        <v>438</v>
      </c>
      <c r="G1254" s="1">
        <v>147371.64000000001</v>
      </c>
      <c r="H1254" s="1">
        <v>147371.64000000001</v>
      </c>
    </row>
    <row r="1255" spans="1:8" x14ac:dyDescent="0.25">
      <c r="A1255">
        <v>630</v>
      </c>
      <c r="B1255">
        <v>3</v>
      </c>
      <c r="C1255">
        <v>5</v>
      </c>
      <c r="D1255">
        <v>9</v>
      </c>
      <c r="E1255">
        <v>3</v>
      </c>
      <c r="F1255" t="s">
        <v>439</v>
      </c>
      <c r="G1255" s="1">
        <v>44660</v>
      </c>
      <c r="H1255" s="1">
        <v>44660</v>
      </c>
    </row>
    <row r="1256" spans="1:8" x14ac:dyDescent="0.25">
      <c r="A1256">
        <v>630</v>
      </c>
      <c r="B1256">
        <v>3</v>
      </c>
      <c r="C1256">
        <v>5</v>
      </c>
      <c r="D1256">
        <v>9</v>
      </c>
      <c r="E1256">
        <v>10</v>
      </c>
      <c r="F1256" t="s">
        <v>440</v>
      </c>
      <c r="G1256" s="1">
        <v>28606.17</v>
      </c>
      <c r="H1256" s="1">
        <v>28606.17</v>
      </c>
    </row>
    <row r="1257" spans="1:8" x14ac:dyDescent="0.25">
      <c r="A1257">
        <v>630</v>
      </c>
      <c r="B1257">
        <v>3</v>
      </c>
      <c r="C1257">
        <v>5</v>
      </c>
      <c r="D1257">
        <v>9</v>
      </c>
      <c r="E1257">
        <v>11</v>
      </c>
      <c r="F1257" t="s">
        <v>441</v>
      </c>
      <c r="G1257" s="1">
        <v>769927.86</v>
      </c>
      <c r="H1257" s="1">
        <v>769927.86</v>
      </c>
    </row>
    <row r="1258" spans="1:8" x14ac:dyDescent="0.25">
      <c r="A1258">
        <v>630</v>
      </c>
      <c r="B1258">
        <v>3</v>
      </c>
      <c r="C1258">
        <v>5</v>
      </c>
      <c r="D1258">
        <v>9</v>
      </c>
      <c r="E1258">
        <v>90</v>
      </c>
      <c r="F1258" t="s">
        <v>442</v>
      </c>
      <c r="G1258" s="1">
        <v>2305855.63</v>
      </c>
      <c r="H1258" s="1">
        <v>2305855.63</v>
      </c>
    </row>
    <row r="1259" spans="1:8" x14ac:dyDescent="0.25">
      <c r="A1259">
        <v>630</v>
      </c>
      <c r="B1259">
        <v>3</v>
      </c>
      <c r="C1259">
        <v>6</v>
      </c>
      <c r="D1259">
        <v>1</v>
      </c>
      <c r="E1259">
        <v>1</v>
      </c>
      <c r="F1259" t="s">
        <v>443</v>
      </c>
      <c r="G1259" s="1">
        <v>129107.33</v>
      </c>
      <c r="H1259" s="1">
        <v>129107.33</v>
      </c>
    </row>
    <row r="1260" spans="1:8" x14ac:dyDescent="0.25">
      <c r="A1260">
        <v>630</v>
      </c>
      <c r="B1260">
        <v>3</v>
      </c>
      <c r="C1260">
        <v>6</v>
      </c>
      <c r="D1260">
        <v>2</v>
      </c>
      <c r="E1260">
        <v>1</v>
      </c>
      <c r="F1260" t="s">
        <v>444</v>
      </c>
      <c r="G1260" s="1">
        <v>828198.96</v>
      </c>
      <c r="H1260" s="1">
        <v>828198.96</v>
      </c>
    </row>
    <row r="1261" spans="1:8" x14ac:dyDescent="0.25">
      <c r="A1261">
        <v>630</v>
      </c>
      <c r="B1261">
        <v>3</v>
      </c>
      <c r="C1261">
        <v>7</v>
      </c>
      <c r="D1261">
        <v>1</v>
      </c>
      <c r="E1261">
        <v>1</v>
      </c>
      <c r="F1261" t="s">
        <v>445</v>
      </c>
      <c r="G1261" s="1">
        <v>55346.01</v>
      </c>
      <c r="H1261" s="1">
        <v>55346.01</v>
      </c>
    </row>
    <row r="1262" spans="1:8" x14ac:dyDescent="0.25">
      <c r="A1262">
        <v>630</v>
      </c>
      <c r="B1262">
        <v>3</v>
      </c>
      <c r="C1262">
        <v>7</v>
      </c>
      <c r="D1262">
        <v>1</v>
      </c>
      <c r="E1262">
        <v>2</v>
      </c>
      <c r="F1262" t="s">
        <v>446</v>
      </c>
      <c r="G1262" s="1">
        <v>49633.22</v>
      </c>
      <c r="H1262" s="1">
        <v>49633.22</v>
      </c>
    </row>
    <row r="1263" spans="1:8" x14ac:dyDescent="0.25">
      <c r="A1263">
        <v>630</v>
      </c>
      <c r="B1263">
        <v>3</v>
      </c>
      <c r="C1263">
        <v>7</v>
      </c>
      <c r="D1263">
        <v>1</v>
      </c>
      <c r="E1263">
        <v>3</v>
      </c>
      <c r="F1263" t="s">
        <v>447</v>
      </c>
      <c r="G1263" s="1">
        <v>7119.19</v>
      </c>
      <c r="H1263" s="1">
        <v>7119.19</v>
      </c>
    </row>
    <row r="1264" spans="1:8" x14ac:dyDescent="0.25">
      <c r="A1264">
        <v>630</v>
      </c>
      <c r="B1264">
        <v>3</v>
      </c>
      <c r="C1264">
        <v>7</v>
      </c>
      <c r="D1264">
        <v>1</v>
      </c>
      <c r="E1264">
        <v>4</v>
      </c>
      <c r="F1264" t="s">
        <v>448</v>
      </c>
      <c r="G1264" s="1">
        <v>442.5</v>
      </c>
      <c r="H1264" s="1">
        <v>442.5</v>
      </c>
    </row>
    <row r="1265" spans="1:8" x14ac:dyDescent="0.25">
      <c r="A1265">
        <v>630</v>
      </c>
      <c r="B1265">
        <v>3</v>
      </c>
      <c r="C1265">
        <v>7</v>
      </c>
      <c r="D1265">
        <v>1</v>
      </c>
      <c r="E1265">
        <v>90</v>
      </c>
      <c r="F1265" t="s">
        <v>449</v>
      </c>
      <c r="G1265" s="1">
        <v>61049.99</v>
      </c>
      <c r="H1265" s="1">
        <v>61049.99</v>
      </c>
    </row>
    <row r="1266" spans="1:8" x14ac:dyDescent="0.25">
      <c r="A1266">
        <v>630</v>
      </c>
      <c r="B1266">
        <v>3</v>
      </c>
      <c r="C1266">
        <v>7</v>
      </c>
      <c r="D1266">
        <v>2</v>
      </c>
      <c r="E1266">
        <v>1</v>
      </c>
      <c r="F1266" t="s">
        <v>450</v>
      </c>
      <c r="G1266" s="1">
        <v>278717.21999999997</v>
      </c>
      <c r="H1266" s="1">
        <v>278717.21999999997</v>
      </c>
    </row>
    <row r="1267" spans="1:8" x14ac:dyDescent="0.25">
      <c r="A1267">
        <v>630</v>
      </c>
      <c r="B1267">
        <v>3</v>
      </c>
      <c r="C1267">
        <v>7</v>
      </c>
      <c r="D1267">
        <v>2</v>
      </c>
      <c r="E1267">
        <v>2</v>
      </c>
      <c r="F1267" t="s">
        <v>451</v>
      </c>
      <c r="G1267" s="1">
        <v>24986.99</v>
      </c>
      <c r="H1267" s="1">
        <v>24986.99</v>
      </c>
    </row>
    <row r="1268" spans="1:8" x14ac:dyDescent="0.25">
      <c r="A1268">
        <v>630</v>
      </c>
      <c r="B1268">
        <v>3</v>
      </c>
      <c r="C1268">
        <v>7</v>
      </c>
      <c r="D1268">
        <v>2</v>
      </c>
      <c r="E1268">
        <v>90</v>
      </c>
      <c r="F1268" t="s">
        <v>452</v>
      </c>
      <c r="G1268" s="1">
        <v>4099.6000000000004</v>
      </c>
      <c r="H1268" s="1">
        <v>4099.6000000000004</v>
      </c>
    </row>
    <row r="1269" spans="1:8" x14ac:dyDescent="0.25">
      <c r="A1269">
        <v>630</v>
      </c>
      <c r="B1269">
        <v>3</v>
      </c>
      <c r="C1269">
        <v>7</v>
      </c>
      <c r="D1269">
        <v>3</v>
      </c>
      <c r="E1269">
        <v>2</v>
      </c>
      <c r="F1269" t="s">
        <v>453</v>
      </c>
      <c r="G1269" s="1">
        <v>804334.51</v>
      </c>
      <c r="H1269" s="1">
        <v>804334.51</v>
      </c>
    </row>
    <row r="1270" spans="1:8" x14ac:dyDescent="0.25">
      <c r="A1270">
        <v>630</v>
      </c>
      <c r="B1270">
        <v>3</v>
      </c>
      <c r="C1270">
        <v>7</v>
      </c>
      <c r="D1270">
        <v>3</v>
      </c>
      <c r="E1270">
        <v>3</v>
      </c>
      <c r="F1270" t="s">
        <v>454</v>
      </c>
      <c r="G1270" s="1">
        <v>112069.39</v>
      </c>
      <c r="H1270" s="1">
        <v>112069.39</v>
      </c>
    </row>
    <row r="1271" spans="1:8" x14ac:dyDescent="0.25">
      <c r="A1271">
        <v>630</v>
      </c>
      <c r="B1271">
        <v>3</v>
      </c>
      <c r="C1271">
        <v>7</v>
      </c>
      <c r="D1271">
        <v>3</v>
      </c>
      <c r="E1271">
        <v>90</v>
      </c>
      <c r="F1271" t="s">
        <v>455</v>
      </c>
      <c r="G1271" s="1">
        <v>74197.23</v>
      </c>
      <c r="H1271" s="1">
        <v>74197.23</v>
      </c>
    </row>
    <row r="1272" spans="1:8" x14ac:dyDescent="0.25">
      <c r="A1272">
        <v>630</v>
      </c>
      <c r="B1272">
        <v>3</v>
      </c>
      <c r="C1272">
        <v>8</v>
      </c>
      <c r="D1272">
        <v>1</v>
      </c>
      <c r="E1272">
        <v>1</v>
      </c>
      <c r="F1272" t="s">
        <v>456</v>
      </c>
      <c r="G1272" s="1">
        <v>158024.68</v>
      </c>
      <c r="H1272" s="1">
        <v>158024.68</v>
      </c>
    </row>
    <row r="1273" spans="1:8" x14ac:dyDescent="0.25">
      <c r="A1273">
        <v>630</v>
      </c>
      <c r="B1273">
        <v>3</v>
      </c>
      <c r="C1273">
        <v>8</v>
      </c>
      <c r="D1273">
        <v>1</v>
      </c>
      <c r="E1273">
        <v>90</v>
      </c>
      <c r="F1273" t="s">
        <v>457</v>
      </c>
      <c r="G1273" s="1">
        <v>25636.98</v>
      </c>
      <c r="H1273" s="1">
        <v>25636.98</v>
      </c>
    </row>
    <row r="1274" spans="1:8" x14ac:dyDescent="0.25">
      <c r="A1274">
        <v>630</v>
      </c>
      <c r="B1274">
        <v>3</v>
      </c>
      <c r="C1274">
        <v>8</v>
      </c>
      <c r="D1274">
        <v>2</v>
      </c>
      <c r="E1274">
        <v>1</v>
      </c>
      <c r="F1274" t="s">
        <v>458</v>
      </c>
      <c r="G1274" s="1">
        <v>94424.76</v>
      </c>
      <c r="H1274" s="1">
        <v>94424.76</v>
      </c>
    </row>
    <row r="1275" spans="1:8" x14ac:dyDescent="0.25">
      <c r="A1275">
        <v>630</v>
      </c>
      <c r="B1275">
        <v>3</v>
      </c>
      <c r="C1275">
        <v>8</v>
      </c>
      <c r="D1275">
        <v>9</v>
      </c>
      <c r="E1275">
        <v>1</v>
      </c>
      <c r="F1275" t="s">
        <v>459</v>
      </c>
      <c r="G1275" s="1">
        <v>387351.61</v>
      </c>
      <c r="H1275" s="1">
        <v>387351.61</v>
      </c>
    </row>
    <row r="1276" spans="1:8" x14ac:dyDescent="0.25">
      <c r="A1276">
        <v>630</v>
      </c>
      <c r="B1276">
        <v>3</v>
      </c>
      <c r="C1276">
        <v>9</v>
      </c>
      <c r="D1276">
        <v>9</v>
      </c>
      <c r="E1276">
        <v>90</v>
      </c>
      <c r="F1276" t="s">
        <v>460</v>
      </c>
      <c r="G1276" s="1">
        <v>18809.669999999998</v>
      </c>
      <c r="H1276" s="1">
        <v>18809.669999999998</v>
      </c>
    </row>
    <row r="1277" spans="1:8" x14ac:dyDescent="0.25">
      <c r="A1277">
        <v>630</v>
      </c>
      <c r="B1277">
        <v>5</v>
      </c>
      <c r="C1277">
        <v>1</v>
      </c>
      <c r="D1277">
        <v>2</v>
      </c>
      <c r="E1277">
        <v>5</v>
      </c>
      <c r="F1277" t="s">
        <v>461</v>
      </c>
      <c r="G1277" s="1">
        <v>5072813.0199999996</v>
      </c>
      <c r="H1277" s="1">
        <v>5072813.0199999996</v>
      </c>
    </row>
    <row r="1278" spans="1:8" x14ac:dyDescent="0.25">
      <c r="A1278">
        <v>630</v>
      </c>
      <c r="B1278">
        <v>5</v>
      </c>
      <c r="C1278">
        <v>3</v>
      </c>
      <c r="D1278">
        <v>1</v>
      </c>
      <c r="E1278">
        <v>1</v>
      </c>
      <c r="F1278" t="s">
        <v>462</v>
      </c>
      <c r="G1278" s="1">
        <v>66894.19</v>
      </c>
      <c r="H1278" s="1">
        <v>66894.19</v>
      </c>
    </row>
    <row r="1279" spans="1:8" x14ac:dyDescent="0.25">
      <c r="A1279">
        <v>630</v>
      </c>
      <c r="B1279">
        <v>5</v>
      </c>
      <c r="C1279">
        <v>3</v>
      </c>
      <c r="D1279">
        <v>1</v>
      </c>
      <c r="E1279">
        <v>3</v>
      </c>
      <c r="F1279" t="s">
        <v>463</v>
      </c>
      <c r="G1279" s="1">
        <v>1818</v>
      </c>
      <c r="H1279" s="1">
        <v>1818</v>
      </c>
    </row>
    <row r="1280" spans="1:8" x14ac:dyDescent="0.25">
      <c r="A1280">
        <v>630</v>
      </c>
      <c r="B1280">
        <v>5</v>
      </c>
      <c r="C1280">
        <v>3</v>
      </c>
      <c r="D1280">
        <v>1</v>
      </c>
      <c r="E1280">
        <v>5</v>
      </c>
      <c r="F1280" t="s">
        <v>464</v>
      </c>
      <c r="G1280" s="1">
        <v>55075.06</v>
      </c>
      <c r="H1280" s="1">
        <v>55075.06</v>
      </c>
    </row>
    <row r="1281" spans="1:8" x14ac:dyDescent="0.25">
      <c r="A1281">
        <v>630</v>
      </c>
      <c r="B1281">
        <v>5</v>
      </c>
      <c r="C1281">
        <v>4</v>
      </c>
      <c r="D1281">
        <v>1</v>
      </c>
      <c r="E1281">
        <v>1</v>
      </c>
      <c r="F1281" t="s">
        <v>465</v>
      </c>
      <c r="G1281" s="1">
        <v>13958639.4</v>
      </c>
      <c r="H1281" s="1">
        <v>13958639.4</v>
      </c>
    </row>
    <row r="1282" spans="1:8" x14ac:dyDescent="0.25">
      <c r="A1282">
        <v>630</v>
      </c>
      <c r="B1282">
        <v>5</v>
      </c>
      <c r="C1282">
        <v>4</v>
      </c>
      <c r="D1282">
        <v>1</v>
      </c>
      <c r="E1282">
        <v>2</v>
      </c>
      <c r="F1282" t="s">
        <v>466</v>
      </c>
      <c r="G1282" s="1">
        <v>38000</v>
      </c>
      <c r="H1282" s="1">
        <v>38000</v>
      </c>
    </row>
    <row r="1283" spans="1:8" x14ac:dyDescent="0.25">
      <c r="A1283">
        <v>630</v>
      </c>
      <c r="B1283">
        <v>5</v>
      </c>
      <c r="C1283">
        <v>4</v>
      </c>
      <c r="D1283">
        <v>1</v>
      </c>
      <c r="E1283">
        <v>90</v>
      </c>
      <c r="F1283" t="s">
        <v>467</v>
      </c>
      <c r="G1283" s="1">
        <v>380751.17</v>
      </c>
      <c r="H1283" s="1">
        <v>380751.17</v>
      </c>
    </row>
    <row r="1284" spans="1:8" x14ac:dyDescent="0.25">
      <c r="A1284">
        <v>630</v>
      </c>
      <c r="B1284">
        <v>5</v>
      </c>
      <c r="C1284">
        <v>4</v>
      </c>
      <c r="D1284">
        <v>7</v>
      </c>
      <c r="E1284">
        <v>1</v>
      </c>
      <c r="F1284" t="s">
        <v>468</v>
      </c>
      <c r="G1284" s="1">
        <v>21920550.219999999</v>
      </c>
      <c r="H1284" s="1">
        <v>21920550.219999999</v>
      </c>
    </row>
    <row r="1285" spans="1:8" x14ac:dyDescent="0.25">
      <c r="A1285">
        <v>630</v>
      </c>
      <c r="B1285">
        <v>5</v>
      </c>
      <c r="C1285">
        <v>4</v>
      </c>
      <c r="D1285">
        <v>7</v>
      </c>
      <c r="E1285">
        <v>2</v>
      </c>
      <c r="F1285" t="s">
        <v>469</v>
      </c>
      <c r="G1285" s="1">
        <v>320686.44</v>
      </c>
      <c r="H1285" s="1">
        <v>320686.44</v>
      </c>
    </row>
    <row r="1286" spans="1:8" x14ac:dyDescent="0.25">
      <c r="A1286">
        <v>630</v>
      </c>
      <c r="B1286">
        <v>5</v>
      </c>
      <c r="C1286">
        <v>4</v>
      </c>
      <c r="D1286">
        <v>7</v>
      </c>
      <c r="E1286">
        <v>90</v>
      </c>
      <c r="F1286" t="s">
        <v>470</v>
      </c>
      <c r="G1286" s="1">
        <v>76360.460000000006</v>
      </c>
      <c r="H1286" s="1">
        <v>76360.460000000006</v>
      </c>
    </row>
    <row r="1287" spans="1:8" x14ac:dyDescent="0.25">
      <c r="A1287">
        <v>630</v>
      </c>
      <c r="B1287">
        <v>5</v>
      </c>
      <c r="C1287">
        <v>4</v>
      </c>
      <c r="D1287">
        <v>9</v>
      </c>
      <c r="E1287">
        <v>1</v>
      </c>
      <c r="F1287" t="s">
        <v>471</v>
      </c>
      <c r="G1287" s="1">
        <v>5184</v>
      </c>
      <c r="H1287" s="1">
        <v>5184</v>
      </c>
    </row>
    <row r="1288" spans="1:8" x14ac:dyDescent="0.25">
      <c r="A1288">
        <v>630</v>
      </c>
      <c r="B1288">
        <v>11</v>
      </c>
      <c r="C1288">
        <v>1</v>
      </c>
      <c r="D1288">
        <v>0</v>
      </c>
      <c r="E1288">
        <v>0</v>
      </c>
      <c r="F1288" t="s">
        <v>472</v>
      </c>
      <c r="G1288" s="1">
        <v>11520000</v>
      </c>
      <c r="H1288" s="1">
        <v>11520000</v>
      </c>
    </row>
    <row r="1289" spans="1:8" x14ac:dyDescent="0.25">
      <c r="A1289">
        <v>630</v>
      </c>
      <c r="B1289">
        <v>11</v>
      </c>
      <c r="C1289">
        <v>99</v>
      </c>
      <c r="D1289">
        <v>0</v>
      </c>
      <c r="E1289">
        <v>0</v>
      </c>
      <c r="F1289" t="s">
        <v>473</v>
      </c>
      <c r="G1289" s="1">
        <v>0.03</v>
      </c>
      <c r="H1289" s="1">
        <v>0.03</v>
      </c>
    </row>
    <row r="1290" spans="1:8" x14ac:dyDescent="0.25">
      <c r="A1290">
        <v>630</v>
      </c>
      <c r="B1290">
        <v>12</v>
      </c>
      <c r="C1290">
        <v>3</v>
      </c>
      <c r="D1290">
        <v>1</v>
      </c>
      <c r="E1290">
        <v>2</v>
      </c>
      <c r="F1290" t="s">
        <v>474</v>
      </c>
      <c r="G1290" s="1">
        <v>43652.160000000003</v>
      </c>
      <c r="H1290" s="1">
        <v>43652.160000000003</v>
      </c>
    </row>
    <row r="1291" spans="1:8" x14ac:dyDescent="0.25">
      <c r="A1291">
        <v>630</v>
      </c>
      <c r="B1291">
        <v>12</v>
      </c>
      <c r="C1291">
        <v>3</v>
      </c>
      <c r="D1291">
        <v>6</v>
      </c>
      <c r="E1291">
        <v>1</v>
      </c>
      <c r="F1291" t="s">
        <v>475</v>
      </c>
      <c r="G1291" s="1">
        <v>11012998.75</v>
      </c>
      <c r="H1291" s="1">
        <v>11012998.75</v>
      </c>
    </row>
    <row r="1292" spans="1:8" x14ac:dyDescent="0.25">
      <c r="A1292">
        <v>630</v>
      </c>
      <c r="B1292">
        <v>12</v>
      </c>
      <c r="C1292">
        <v>5</v>
      </c>
      <c r="D1292">
        <v>1</v>
      </c>
      <c r="E1292">
        <v>9</v>
      </c>
      <c r="F1292" t="s">
        <v>355</v>
      </c>
      <c r="G1292" s="1">
        <v>470390.29</v>
      </c>
      <c r="H1292" s="1">
        <v>470390.29</v>
      </c>
    </row>
    <row r="1293" spans="1:8" x14ac:dyDescent="0.25">
      <c r="A1293">
        <v>630</v>
      </c>
      <c r="B1293">
        <v>12</v>
      </c>
      <c r="C1293">
        <v>5</v>
      </c>
      <c r="D1293">
        <v>9</v>
      </c>
      <c r="E1293">
        <v>1</v>
      </c>
      <c r="F1293" t="s">
        <v>476</v>
      </c>
      <c r="G1293" s="1">
        <v>2712629.03</v>
      </c>
      <c r="H1293" s="1">
        <v>2712629.03</v>
      </c>
    </row>
    <row r="1294" spans="1:8" x14ac:dyDescent="0.25">
      <c r="A1294">
        <v>630</v>
      </c>
      <c r="B1294">
        <v>12</v>
      </c>
      <c r="C1294">
        <v>6</v>
      </c>
      <c r="D1294">
        <v>1</v>
      </c>
      <c r="E1294">
        <v>6</v>
      </c>
      <c r="F1294" t="s">
        <v>477</v>
      </c>
      <c r="G1294" s="1">
        <v>182618.22</v>
      </c>
      <c r="H1294" s="1">
        <v>182618.22</v>
      </c>
    </row>
    <row r="1295" spans="1:8" x14ac:dyDescent="0.25">
      <c r="A1295">
        <v>630</v>
      </c>
      <c r="B1295">
        <v>13</v>
      </c>
      <c r="C1295">
        <v>1</v>
      </c>
      <c r="D1295">
        <v>2</v>
      </c>
      <c r="E1295">
        <v>0</v>
      </c>
      <c r="F1295" t="s">
        <v>478</v>
      </c>
      <c r="G1295" s="1">
        <v>96400.75</v>
      </c>
      <c r="H1295" s="1">
        <v>96400.75</v>
      </c>
    </row>
    <row r="1296" spans="1:8" x14ac:dyDescent="0.25">
      <c r="A1296">
        <v>630</v>
      </c>
      <c r="B1296">
        <v>13</v>
      </c>
      <c r="C1296">
        <v>1</v>
      </c>
      <c r="D1296">
        <v>3</v>
      </c>
      <c r="E1296">
        <v>0</v>
      </c>
      <c r="F1296" t="s">
        <v>479</v>
      </c>
      <c r="G1296" s="1">
        <v>696876.91</v>
      </c>
      <c r="H1296" s="1">
        <v>696876.91</v>
      </c>
    </row>
    <row r="1297" spans="1:8" x14ac:dyDescent="0.25">
      <c r="A1297">
        <v>630</v>
      </c>
      <c r="B1297">
        <v>13</v>
      </c>
      <c r="C1297">
        <v>1</v>
      </c>
      <c r="D1297">
        <v>4</v>
      </c>
      <c r="E1297">
        <v>0</v>
      </c>
      <c r="F1297" t="s">
        <v>480</v>
      </c>
      <c r="G1297" s="1">
        <v>289407.32</v>
      </c>
      <c r="H1297" s="1">
        <v>289407.32</v>
      </c>
    </row>
    <row r="1298" spans="1:8" x14ac:dyDescent="0.25">
      <c r="A1298">
        <v>630</v>
      </c>
      <c r="B1298">
        <v>13</v>
      </c>
      <c r="C1298">
        <v>1</v>
      </c>
      <c r="D1298">
        <v>5</v>
      </c>
      <c r="E1298">
        <v>0</v>
      </c>
      <c r="F1298" t="s">
        <v>481</v>
      </c>
      <c r="G1298" s="1">
        <v>2532058.33</v>
      </c>
      <c r="H1298" s="1">
        <v>2532058.33</v>
      </c>
    </row>
    <row r="1299" spans="1:8" x14ac:dyDescent="0.25">
      <c r="A1299">
        <v>630</v>
      </c>
      <c r="B1299">
        <v>13</v>
      </c>
      <c r="C1299">
        <v>1</v>
      </c>
      <c r="D1299">
        <v>6</v>
      </c>
      <c r="E1299">
        <v>0</v>
      </c>
      <c r="F1299" t="s">
        <v>482</v>
      </c>
      <c r="G1299" s="1">
        <v>1240.1099999999999</v>
      </c>
      <c r="H1299" s="1">
        <v>1240.1099999999999</v>
      </c>
    </row>
    <row r="1300" spans="1:8" x14ac:dyDescent="0.25">
      <c r="A1300">
        <v>630</v>
      </c>
      <c r="B1300">
        <v>13</v>
      </c>
      <c r="C1300">
        <v>2</v>
      </c>
      <c r="D1300">
        <v>1</v>
      </c>
      <c r="E1300">
        <v>0</v>
      </c>
      <c r="F1300" t="s">
        <v>483</v>
      </c>
      <c r="G1300" s="1">
        <v>1962248.08</v>
      </c>
      <c r="H1300" s="1">
        <v>1962248.08</v>
      </c>
    </row>
    <row r="1301" spans="1:8" x14ac:dyDescent="0.25">
      <c r="A1301">
        <v>630</v>
      </c>
      <c r="B1301">
        <v>14</v>
      </c>
      <c r="C1301">
        <v>1</v>
      </c>
      <c r="D1301">
        <v>0</v>
      </c>
      <c r="E1301">
        <v>0</v>
      </c>
      <c r="F1301" t="s">
        <v>484</v>
      </c>
      <c r="G1301" s="1">
        <v>848490.37</v>
      </c>
      <c r="H1301" s="1">
        <v>848490.37</v>
      </c>
    </row>
    <row r="1302" spans="1:8" x14ac:dyDescent="0.25">
      <c r="A1302">
        <v>630</v>
      </c>
      <c r="B1302">
        <v>14</v>
      </c>
      <c r="C1302">
        <v>2</v>
      </c>
      <c r="D1302">
        <v>0</v>
      </c>
      <c r="E1302">
        <v>0</v>
      </c>
      <c r="F1302" t="s">
        <v>485</v>
      </c>
      <c r="G1302" s="1">
        <v>2318.29</v>
      </c>
      <c r="H1302" s="1">
        <v>2318.29</v>
      </c>
    </row>
    <row r="1303" spans="1:8" x14ac:dyDescent="0.25">
      <c r="A1303">
        <v>630</v>
      </c>
      <c r="B1303">
        <v>14</v>
      </c>
      <c r="C1303">
        <v>3</v>
      </c>
      <c r="D1303">
        <v>0</v>
      </c>
      <c r="E1303">
        <v>0</v>
      </c>
      <c r="F1303" t="s">
        <v>486</v>
      </c>
      <c r="G1303" s="1">
        <v>409150.42</v>
      </c>
      <c r="H1303" s="1">
        <v>409150.42</v>
      </c>
    </row>
    <row r="1304" spans="1:8" x14ac:dyDescent="0.25">
      <c r="A1304">
        <v>630</v>
      </c>
      <c r="B1304">
        <v>14</v>
      </c>
      <c r="C1304">
        <v>4</v>
      </c>
      <c r="D1304">
        <v>0</v>
      </c>
      <c r="E1304">
        <v>0</v>
      </c>
      <c r="F1304" t="s">
        <v>487</v>
      </c>
      <c r="G1304" s="1">
        <v>45901.599999999999</v>
      </c>
      <c r="H1304" s="1">
        <v>45901.599999999999</v>
      </c>
    </row>
    <row r="1305" spans="1:8" x14ac:dyDescent="0.25">
      <c r="A1305">
        <v>630</v>
      </c>
      <c r="B1305">
        <v>14</v>
      </c>
      <c r="C1305">
        <v>5</v>
      </c>
      <c r="D1305">
        <v>0</v>
      </c>
      <c r="E1305">
        <v>0</v>
      </c>
      <c r="F1305" t="s">
        <v>488</v>
      </c>
      <c r="G1305" s="1">
        <v>216763.6</v>
      </c>
      <c r="H1305" s="1">
        <v>216763.6</v>
      </c>
    </row>
    <row r="1306" spans="1:8" x14ac:dyDescent="0.25">
      <c r="A1306">
        <v>630</v>
      </c>
      <c r="B1306">
        <v>14</v>
      </c>
      <c r="C1306">
        <v>6</v>
      </c>
      <c r="D1306">
        <v>0</v>
      </c>
      <c r="E1306">
        <v>0</v>
      </c>
      <c r="F1306" t="s">
        <v>489</v>
      </c>
      <c r="G1306" s="1">
        <v>122043.81</v>
      </c>
      <c r="H1306" s="1">
        <v>122043.81</v>
      </c>
    </row>
    <row r="1307" spans="1:8" x14ac:dyDescent="0.25">
      <c r="A1307">
        <v>630</v>
      </c>
      <c r="B1307">
        <v>14</v>
      </c>
      <c r="C1307">
        <v>7</v>
      </c>
      <c r="D1307">
        <v>0</v>
      </c>
      <c r="E1307">
        <v>0</v>
      </c>
      <c r="F1307" t="s">
        <v>490</v>
      </c>
      <c r="G1307" s="1">
        <v>29299163.350000001</v>
      </c>
      <c r="H1307" s="1">
        <v>29299163.350000001</v>
      </c>
    </row>
    <row r="1308" spans="1:8" x14ac:dyDescent="0.25">
      <c r="A1308">
        <v>630</v>
      </c>
      <c r="B1308">
        <v>14</v>
      </c>
      <c r="C1308">
        <v>8</v>
      </c>
      <c r="D1308">
        <v>0</v>
      </c>
      <c r="E1308">
        <v>0</v>
      </c>
      <c r="F1308" t="s">
        <v>491</v>
      </c>
      <c r="G1308" s="1">
        <v>2322695.54</v>
      </c>
      <c r="H1308" s="1">
        <v>2322695.54</v>
      </c>
    </row>
    <row r="1309" spans="1:8" x14ac:dyDescent="0.25">
      <c r="A1309">
        <v>630</v>
      </c>
      <c r="B1309">
        <v>14</v>
      </c>
      <c r="C1309">
        <v>12</v>
      </c>
      <c r="D1309">
        <v>0</v>
      </c>
      <c r="E1309">
        <v>0</v>
      </c>
      <c r="F1309" t="s">
        <v>492</v>
      </c>
      <c r="G1309" s="1">
        <v>79283.98</v>
      </c>
      <c r="H1309" s="1">
        <v>79283.98</v>
      </c>
    </row>
    <row r="1310" spans="1:8" x14ac:dyDescent="0.25">
      <c r="A1310">
        <v>630</v>
      </c>
      <c r="B1310">
        <v>14</v>
      </c>
      <c r="C1310">
        <v>13</v>
      </c>
      <c r="D1310">
        <v>0</v>
      </c>
      <c r="E1310">
        <v>0</v>
      </c>
      <c r="F1310" t="s">
        <v>493</v>
      </c>
      <c r="G1310" s="1">
        <v>100997.87</v>
      </c>
      <c r="H1310" s="1">
        <v>100997.87</v>
      </c>
    </row>
    <row r="1311" spans="1:8" x14ac:dyDescent="0.25">
      <c r="A1311">
        <v>630</v>
      </c>
      <c r="B1311">
        <v>14</v>
      </c>
      <c r="C1311">
        <v>14</v>
      </c>
      <c r="D1311">
        <v>0</v>
      </c>
      <c r="E1311">
        <v>0</v>
      </c>
      <c r="F1311" t="s">
        <v>494</v>
      </c>
      <c r="G1311" s="1">
        <v>3951.51</v>
      </c>
      <c r="H1311" s="1">
        <v>3951.51</v>
      </c>
    </row>
    <row r="1312" spans="1:8" x14ac:dyDescent="0.25">
      <c r="A1312">
        <v>630</v>
      </c>
      <c r="B1312">
        <v>14</v>
      </c>
      <c r="C1312">
        <v>15</v>
      </c>
      <c r="D1312">
        <v>0</v>
      </c>
      <c r="E1312">
        <v>0</v>
      </c>
      <c r="F1312" t="s">
        <v>495</v>
      </c>
      <c r="G1312" s="1">
        <v>308037.76000000001</v>
      </c>
      <c r="H1312" s="1">
        <v>308037.76000000001</v>
      </c>
    </row>
    <row r="1313" spans="1:8" x14ac:dyDescent="0.25">
      <c r="A1313">
        <v>630</v>
      </c>
      <c r="B1313">
        <v>14</v>
      </c>
      <c r="C1313">
        <v>99</v>
      </c>
      <c r="D1313">
        <v>0</v>
      </c>
      <c r="E1313">
        <v>0</v>
      </c>
      <c r="F1313" t="s">
        <v>496</v>
      </c>
      <c r="G1313" s="1">
        <v>102294.93</v>
      </c>
      <c r="H1313" s="1">
        <v>102294.93</v>
      </c>
    </row>
    <row r="1314" spans="1:8" x14ac:dyDescent="0.25">
      <c r="A1314">
        <v>630</v>
      </c>
      <c r="B1314">
        <v>25</v>
      </c>
      <c r="C1314">
        <v>1</v>
      </c>
      <c r="D1314">
        <v>7</v>
      </c>
      <c r="E1314">
        <v>0</v>
      </c>
      <c r="F1314" t="s">
        <v>497</v>
      </c>
      <c r="G1314" s="1">
        <v>23439.22</v>
      </c>
      <c r="H1314" s="1">
        <v>23439.22</v>
      </c>
    </row>
    <row r="1315" spans="1:8" x14ac:dyDescent="0.25">
      <c r="A1315">
        <v>630</v>
      </c>
      <c r="B1315">
        <v>30</v>
      </c>
      <c r="C1315">
        <v>6</v>
      </c>
      <c r="D1315">
        <v>2</v>
      </c>
      <c r="E1315">
        <v>1</v>
      </c>
      <c r="F1315" t="s">
        <v>498</v>
      </c>
      <c r="G1315" s="1">
        <v>106752.24</v>
      </c>
      <c r="H1315" s="1">
        <v>106752.24</v>
      </c>
    </row>
    <row r="1316" spans="1:8" x14ac:dyDescent="0.25">
      <c r="A1316">
        <v>630</v>
      </c>
      <c r="B1316">
        <v>30</v>
      </c>
      <c r="C1316">
        <v>6</v>
      </c>
      <c r="D1316">
        <v>5</v>
      </c>
      <c r="E1316">
        <v>1</v>
      </c>
      <c r="F1316" t="s">
        <v>498</v>
      </c>
      <c r="G1316" s="1">
        <v>477194</v>
      </c>
      <c r="H1316" s="1">
        <v>477194</v>
      </c>
    </row>
    <row r="1317" spans="1:8" x14ac:dyDescent="0.25">
      <c r="A1317">
        <v>630</v>
      </c>
      <c r="B1317">
        <v>30</v>
      </c>
      <c r="C1317">
        <v>6</v>
      </c>
      <c r="D1317">
        <v>5</v>
      </c>
      <c r="E1317">
        <v>9</v>
      </c>
      <c r="F1317" t="s">
        <v>499</v>
      </c>
      <c r="G1317" s="1">
        <v>2125954.34</v>
      </c>
      <c r="H1317" s="1">
        <v>2125954.34</v>
      </c>
    </row>
    <row r="1318" spans="1:8" x14ac:dyDescent="0.25">
      <c r="A1318">
        <v>630</v>
      </c>
      <c r="B1318">
        <v>30</v>
      </c>
      <c r="C1318">
        <v>6</v>
      </c>
      <c r="D1318">
        <v>6</v>
      </c>
      <c r="E1318">
        <v>1</v>
      </c>
      <c r="F1318" t="s">
        <v>498</v>
      </c>
      <c r="G1318" s="1">
        <v>448985.28</v>
      </c>
      <c r="H1318" s="1">
        <v>448985.28</v>
      </c>
    </row>
    <row r="1319" spans="1:8" x14ac:dyDescent="0.25">
      <c r="A1319">
        <v>630</v>
      </c>
      <c r="B1319">
        <v>30</v>
      </c>
      <c r="C1319">
        <v>6</v>
      </c>
      <c r="D1319">
        <v>6</v>
      </c>
      <c r="E1319">
        <v>5</v>
      </c>
      <c r="F1319" t="s">
        <v>500</v>
      </c>
      <c r="G1319" s="1">
        <v>1068673.08</v>
      </c>
      <c r="H1319" s="1">
        <v>1068673.08</v>
      </c>
    </row>
    <row r="1320" spans="1:8" x14ac:dyDescent="0.25">
      <c r="A1320">
        <v>630</v>
      </c>
      <c r="B1320">
        <v>30</v>
      </c>
      <c r="C1320">
        <v>6</v>
      </c>
      <c r="D1320">
        <v>6</v>
      </c>
      <c r="E1320">
        <v>7</v>
      </c>
      <c r="F1320" t="s">
        <v>501</v>
      </c>
      <c r="G1320" s="1">
        <v>77036.56</v>
      </c>
      <c r="H1320" s="1">
        <v>77036.56</v>
      </c>
    </row>
    <row r="1321" spans="1:8" x14ac:dyDescent="0.25">
      <c r="A1321">
        <v>630</v>
      </c>
      <c r="B1321">
        <v>30</v>
      </c>
      <c r="C1321">
        <v>6</v>
      </c>
      <c r="D1321">
        <v>7</v>
      </c>
      <c r="E1321">
        <v>1</v>
      </c>
      <c r="F1321" t="s">
        <v>498</v>
      </c>
      <c r="G1321" s="1">
        <v>77682075.560000002</v>
      </c>
      <c r="H1321" s="1">
        <v>77682075.560000002</v>
      </c>
    </row>
    <row r="1322" spans="1:8" x14ac:dyDescent="0.25">
      <c r="A1322">
        <v>630</v>
      </c>
      <c r="B1322">
        <v>30</v>
      </c>
      <c r="C1322">
        <v>6</v>
      </c>
      <c r="D1322">
        <v>7</v>
      </c>
      <c r="E1322">
        <v>9</v>
      </c>
      <c r="F1322" t="s">
        <v>499</v>
      </c>
      <c r="G1322" s="1">
        <v>113490773.95999999</v>
      </c>
      <c r="H1322" s="1">
        <v>113490773.95999999</v>
      </c>
    </row>
    <row r="1323" spans="1:8" x14ac:dyDescent="0.25">
      <c r="A1323">
        <v>630</v>
      </c>
      <c r="B1323">
        <v>30</v>
      </c>
      <c r="C1323">
        <v>6</v>
      </c>
      <c r="D1323">
        <v>9</v>
      </c>
      <c r="E1323">
        <v>9</v>
      </c>
      <c r="F1323" t="s">
        <v>502</v>
      </c>
      <c r="G1323" s="1">
        <v>21600433.199999999</v>
      </c>
      <c r="H1323" s="1">
        <v>21600433.199999999</v>
      </c>
    </row>
    <row r="1324" spans="1:8" x14ac:dyDescent="0.25">
      <c r="A1324">
        <v>630</v>
      </c>
      <c r="B1324">
        <v>99</v>
      </c>
      <c r="C1324">
        <v>99</v>
      </c>
      <c r="D1324">
        <v>0</v>
      </c>
      <c r="E1324">
        <v>0</v>
      </c>
      <c r="F1324" t="s">
        <v>503</v>
      </c>
      <c r="G1324" s="1">
        <v>4170.18</v>
      </c>
      <c r="H1324" s="1">
        <v>4170.18</v>
      </c>
    </row>
    <row r="1325" spans="1:8" x14ac:dyDescent="0.25">
      <c r="A1325">
        <v>690</v>
      </c>
      <c r="B1325">
        <v>0</v>
      </c>
      <c r="C1325">
        <v>0</v>
      </c>
      <c r="D1325">
        <v>0</v>
      </c>
      <c r="E1325">
        <v>0</v>
      </c>
      <c r="F1325" t="s">
        <v>504</v>
      </c>
      <c r="G1325" s="1">
        <v>812550595.05999994</v>
      </c>
      <c r="H1325" s="1">
        <v>812550595.05999994</v>
      </c>
    </row>
    <row r="1326" spans="1:8" x14ac:dyDescent="0.25">
      <c r="A1326">
        <v>800</v>
      </c>
      <c r="B1326">
        <v>3</v>
      </c>
      <c r="C1326">
        <v>1</v>
      </c>
      <c r="D1326">
        <v>1</v>
      </c>
      <c r="E1326">
        <v>1</v>
      </c>
      <c r="F1326" t="s">
        <v>344</v>
      </c>
      <c r="G1326" s="1">
        <v>418702.89</v>
      </c>
      <c r="H1326" s="1">
        <v>418702.89</v>
      </c>
    </row>
    <row r="1327" spans="1:8" x14ac:dyDescent="0.25">
      <c r="A1327">
        <v>800</v>
      </c>
      <c r="B1327">
        <v>3</v>
      </c>
      <c r="C1327">
        <v>1</v>
      </c>
      <c r="D1327">
        <v>2</v>
      </c>
      <c r="E1327">
        <v>1</v>
      </c>
      <c r="F1327" t="s">
        <v>345</v>
      </c>
      <c r="G1327" s="1">
        <v>167641.73000000001</v>
      </c>
      <c r="H1327" s="1">
        <v>167641.73000000001</v>
      </c>
    </row>
    <row r="1328" spans="1:8" x14ac:dyDescent="0.25">
      <c r="A1328">
        <v>800</v>
      </c>
      <c r="B1328">
        <v>3</v>
      </c>
      <c r="C1328">
        <v>1</v>
      </c>
      <c r="D1328">
        <v>2</v>
      </c>
      <c r="E1328">
        <v>42</v>
      </c>
      <c r="F1328" t="s">
        <v>346</v>
      </c>
      <c r="G1328" s="1">
        <v>4410277.63</v>
      </c>
      <c r="H1328" s="1">
        <v>4410277.63</v>
      </c>
    </row>
    <row r="1329" spans="1:8" x14ac:dyDescent="0.25">
      <c r="A1329">
        <v>800</v>
      </c>
      <c r="B1329">
        <v>3</v>
      </c>
      <c r="C1329">
        <v>3</v>
      </c>
      <c r="D1329">
        <v>1</v>
      </c>
      <c r="E1329">
        <v>2</v>
      </c>
      <c r="F1329" t="s">
        <v>347</v>
      </c>
      <c r="G1329" s="1">
        <v>55581425.780000001</v>
      </c>
      <c r="H1329" s="1">
        <v>55581425.780000001</v>
      </c>
    </row>
    <row r="1330" spans="1:8" x14ac:dyDescent="0.25">
      <c r="A1330">
        <v>800</v>
      </c>
      <c r="B1330">
        <v>3</v>
      </c>
      <c r="C1330">
        <v>6</v>
      </c>
      <c r="D1330">
        <v>1</v>
      </c>
      <c r="E1330">
        <v>1</v>
      </c>
      <c r="F1330" t="s">
        <v>348</v>
      </c>
      <c r="G1330" s="1">
        <v>2095939.82</v>
      </c>
      <c r="H1330" s="1">
        <v>2095939.82</v>
      </c>
    </row>
    <row r="1331" spans="1:8" x14ac:dyDescent="0.25">
      <c r="A1331">
        <v>800</v>
      </c>
      <c r="B1331">
        <v>3</v>
      </c>
      <c r="C1331">
        <v>6</v>
      </c>
      <c r="D1331">
        <v>1</v>
      </c>
      <c r="E1331">
        <v>2</v>
      </c>
      <c r="F1331" t="s">
        <v>308</v>
      </c>
      <c r="G1331" s="1">
        <v>23052793.949999999</v>
      </c>
      <c r="H1331" s="1">
        <v>23052793.949999999</v>
      </c>
    </row>
    <row r="1332" spans="1:8" x14ac:dyDescent="0.25">
      <c r="A1332">
        <v>800</v>
      </c>
      <c r="B1332">
        <v>3</v>
      </c>
      <c r="C1332">
        <v>6</v>
      </c>
      <c r="D1332">
        <v>1</v>
      </c>
      <c r="E1332">
        <v>99</v>
      </c>
      <c r="F1332" t="s">
        <v>304</v>
      </c>
      <c r="G1332" s="1">
        <v>423071988.36000001</v>
      </c>
      <c r="H1332" s="1">
        <v>423071988.36000001</v>
      </c>
    </row>
    <row r="1333" spans="1:8" x14ac:dyDescent="0.25">
      <c r="A1333">
        <v>800</v>
      </c>
      <c r="B1333">
        <v>3</v>
      </c>
      <c r="C1333">
        <v>6</v>
      </c>
      <c r="D1333">
        <v>3</v>
      </c>
      <c r="E1333">
        <v>2</v>
      </c>
      <c r="F1333" t="s">
        <v>349</v>
      </c>
      <c r="G1333" s="1">
        <v>2816.08</v>
      </c>
      <c r="H1333" s="1">
        <v>2816.08</v>
      </c>
    </row>
    <row r="1334" spans="1:8" x14ac:dyDescent="0.25">
      <c r="A1334">
        <v>800</v>
      </c>
      <c r="B1334">
        <v>4</v>
      </c>
      <c r="C1334">
        <v>4</v>
      </c>
      <c r="D1334">
        <v>1</v>
      </c>
      <c r="E1334">
        <v>2</v>
      </c>
      <c r="F1334" t="s">
        <v>505</v>
      </c>
      <c r="G1334" s="1">
        <v>1298172.6399999999</v>
      </c>
      <c r="H1334" s="1">
        <v>1298172.6399999999</v>
      </c>
    </row>
    <row r="1335" spans="1:8" x14ac:dyDescent="0.25">
      <c r="A1335">
        <v>800</v>
      </c>
      <c r="B1335">
        <v>4</v>
      </c>
      <c r="C1335">
        <v>4</v>
      </c>
      <c r="D1335">
        <v>1</v>
      </c>
      <c r="E1335">
        <v>3</v>
      </c>
      <c r="F1335" t="s">
        <v>351</v>
      </c>
      <c r="G1335" s="1">
        <v>51676.83</v>
      </c>
      <c r="H1335" s="1">
        <v>51676.83</v>
      </c>
    </row>
    <row r="1336" spans="1:8" x14ac:dyDescent="0.25">
      <c r="A1336">
        <v>800</v>
      </c>
      <c r="B1336">
        <v>4</v>
      </c>
      <c r="C1336">
        <v>4</v>
      </c>
      <c r="D1336">
        <v>1</v>
      </c>
      <c r="E1336">
        <v>4</v>
      </c>
      <c r="F1336" t="s">
        <v>352</v>
      </c>
      <c r="G1336" s="1">
        <v>36314</v>
      </c>
      <c r="H1336" s="1">
        <v>36314</v>
      </c>
    </row>
    <row r="1337" spans="1:8" x14ac:dyDescent="0.25">
      <c r="A1337">
        <v>800</v>
      </c>
      <c r="B1337">
        <v>4</v>
      </c>
      <c r="C1337">
        <v>4</v>
      </c>
      <c r="D1337">
        <v>2</v>
      </c>
      <c r="E1337">
        <v>2</v>
      </c>
      <c r="F1337" t="s">
        <v>505</v>
      </c>
      <c r="G1337" s="1">
        <v>1625</v>
      </c>
      <c r="H1337" s="1">
        <v>1625</v>
      </c>
    </row>
    <row r="1338" spans="1:8" x14ac:dyDescent="0.25">
      <c r="A1338">
        <v>800</v>
      </c>
      <c r="B1338">
        <v>4</v>
      </c>
      <c r="C1338">
        <v>4</v>
      </c>
      <c r="D1338">
        <v>2</v>
      </c>
      <c r="E1338">
        <v>3</v>
      </c>
      <c r="F1338" t="s">
        <v>351</v>
      </c>
      <c r="G1338" s="1">
        <v>75317.13</v>
      </c>
      <c r="H1338" s="1">
        <v>75317.13</v>
      </c>
    </row>
    <row r="1339" spans="1:8" x14ac:dyDescent="0.25">
      <c r="A1339">
        <v>800</v>
      </c>
      <c r="B1339">
        <v>5</v>
      </c>
      <c r="C1339">
        <v>1</v>
      </c>
      <c r="D1339">
        <v>9</v>
      </c>
      <c r="E1339">
        <v>1</v>
      </c>
      <c r="F1339" t="s">
        <v>354</v>
      </c>
      <c r="G1339" s="1">
        <v>15039.35</v>
      </c>
      <c r="H1339" s="1">
        <v>15039.35</v>
      </c>
    </row>
    <row r="1340" spans="1:8" x14ac:dyDescent="0.25">
      <c r="A1340">
        <v>800</v>
      </c>
      <c r="B1340">
        <v>5</v>
      </c>
      <c r="C1340">
        <v>1</v>
      </c>
      <c r="D1340">
        <v>9</v>
      </c>
      <c r="E1340">
        <v>99</v>
      </c>
      <c r="F1340" t="s">
        <v>355</v>
      </c>
      <c r="G1340" s="1">
        <v>45537234.420000002</v>
      </c>
      <c r="H1340" s="1">
        <v>45537234.420000002</v>
      </c>
    </row>
    <row r="1341" spans="1:8" x14ac:dyDescent="0.25">
      <c r="A1341">
        <v>800</v>
      </c>
      <c r="B1341">
        <v>5</v>
      </c>
      <c r="C1341">
        <v>9</v>
      </c>
      <c r="D1341">
        <v>1</v>
      </c>
      <c r="E1341">
        <v>1</v>
      </c>
      <c r="F1341" t="s">
        <v>356</v>
      </c>
      <c r="G1341" s="1">
        <v>3288626.77</v>
      </c>
      <c r="H1341" s="1">
        <v>3288626.77</v>
      </c>
    </row>
    <row r="1342" spans="1:8" x14ac:dyDescent="0.25">
      <c r="A1342">
        <v>800</v>
      </c>
      <c r="B1342">
        <v>5</v>
      </c>
      <c r="C1342">
        <v>9</v>
      </c>
      <c r="D1342">
        <v>1</v>
      </c>
      <c r="E1342">
        <v>6</v>
      </c>
      <c r="F1342" t="s">
        <v>357</v>
      </c>
      <c r="G1342" s="1">
        <v>314292.7</v>
      </c>
      <c r="H1342" s="1">
        <v>314292.7</v>
      </c>
    </row>
    <row r="1343" spans="1:8" x14ac:dyDescent="0.25">
      <c r="A1343">
        <v>800</v>
      </c>
      <c r="B1343">
        <v>5</v>
      </c>
      <c r="C1343">
        <v>9</v>
      </c>
      <c r="D1343">
        <v>1</v>
      </c>
      <c r="E1343">
        <v>99</v>
      </c>
      <c r="F1343" t="s">
        <v>358</v>
      </c>
      <c r="G1343" s="1">
        <v>21542425.48</v>
      </c>
      <c r="H1343" s="1">
        <v>21542425.48</v>
      </c>
    </row>
    <row r="1344" spans="1:8" x14ac:dyDescent="0.25">
      <c r="A1344">
        <v>800</v>
      </c>
      <c r="B1344">
        <v>6</v>
      </c>
      <c r="C1344">
        <v>1</v>
      </c>
      <c r="D1344">
        <v>6</v>
      </c>
      <c r="E1344">
        <v>1</v>
      </c>
      <c r="F1344" t="s">
        <v>359</v>
      </c>
      <c r="G1344" s="1">
        <v>83250856.810000002</v>
      </c>
      <c r="H1344" s="1">
        <v>83250856.810000002</v>
      </c>
    </row>
    <row r="1345" spans="1:8" x14ac:dyDescent="0.25">
      <c r="A1345">
        <v>800</v>
      </c>
      <c r="B1345">
        <v>6</v>
      </c>
      <c r="C1345">
        <v>1</v>
      </c>
      <c r="D1345">
        <v>6</v>
      </c>
      <c r="E1345">
        <v>2</v>
      </c>
      <c r="F1345" t="s">
        <v>16</v>
      </c>
      <c r="G1345" s="1">
        <v>29959946.760000002</v>
      </c>
      <c r="H1345" s="1">
        <v>29959946.760000002</v>
      </c>
    </row>
    <row r="1346" spans="1:8" x14ac:dyDescent="0.25">
      <c r="A1346">
        <v>800</v>
      </c>
      <c r="B1346">
        <v>6</v>
      </c>
      <c r="C1346">
        <v>2</v>
      </c>
      <c r="D1346">
        <v>2</v>
      </c>
      <c r="E1346">
        <v>1</v>
      </c>
      <c r="F1346" t="s">
        <v>506</v>
      </c>
      <c r="G1346" s="1">
        <v>12800</v>
      </c>
      <c r="H1346" s="1">
        <v>12800</v>
      </c>
    </row>
    <row r="1347" spans="1:8" x14ac:dyDescent="0.25">
      <c r="A1347">
        <v>805</v>
      </c>
      <c r="B1347">
        <v>0</v>
      </c>
      <c r="C1347">
        <v>0</v>
      </c>
      <c r="D1347">
        <v>0</v>
      </c>
      <c r="E1347">
        <v>0</v>
      </c>
      <c r="F1347" t="s">
        <v>507</v>
      </c>
      <c r="G1347" s="1">
        <v>694173381.51999998</v>
      </c>
      <c r="H1347" s="1">
        <v>694173381.51999998</v>
      </c>
    </row>
    <row r="1348" spans="1:8" x14ac:dyDescent="0.25">
      <c r="A1348">
        <v>810</v>
      </c>
      <c r="B1348">
        <v>3</v>
      </c>
      <c r="C1348">
        <v>1</v>
      </c>
      <c r="D1348">
        <v>2</v>
      </c>
      <c r="E1348">
        <v>1</v>
      </c>
      <c r="F1348" t="s">
        <v>345</v>
      </c>
      <c r="G1348" s="1">
        <v>26187.29</v>
      </c>
      <c r="H1348" s="1">
        <v>26187.29</v>
      </c>
    </row>
    <row r="1349" spans="1:8" x14ac:dyDescent="0.25">
      <c r="A1349">
        <v>810</v>
      </c>
      <c r="B1349">
        <v>3</v>
      </c>
      <c r="C1349">
        <v>6</v>
      </c>
      <c r="D1349">
        <v>1</v>
      </c>
      <c r="E1349">
        <v>1</v>
      </c>
      <c r="F1349" t="s">
        <v>348</v>
      </c>
      <c r="G1349" s="1">
        <v>78885.95</v>
      </c>
      <c r="H1349" s="1">
        <v>78885.95</v>
      </c>
    </row>
    <row r="1350" spans="1:8" x14ac:dyDescent="0.25">
      <c r="A1350">
        <v>810</v>
      </c>
      <c r="B1350">
        <v>3</v>
      </c>
      <c r="C1350">
        <v>6</v>
      </c>
      <c r="D1350">
        <v>1</v>
      </c>
      <c r="E1350">
        <v>2</v>
      </c>
      <c r="F1350" t="s">
        <v>308</v>
      </c>
      <c r="G1350" s="1">
        <v>65093.73</v>
      </c>
      <c r="H1350" s="1">
        <v>65093.73</v>
      </c>
    </row>
    <row r="1351" spans="1:8" x14ac:dyDescent="0.25">
      <c r="A1351">
        <v>810</v>
      </c>
      <c r="B1351">
        <v>3</v>
      </c>
      <c r="C1351">
        <v>6</v>
      </c>
      <c r="D1351">
        <v>1</v>
      </c>
      <c r="E1351">
        <v>99</v>
      </c>
      <c r="F1351" t="s">
        <v>304</v>
      </c>
      <c r="G1351" s="1">
        <v>10984591.15</v>
      </c>
      <c r="H1351" s="1">
        <v>10984591.15</v>
      </c>
    </row>
    <row r="1352" spans="1:8" x14ac:dyDescent="0.25">
      <c r="A1352">
        <v>810</v>
      </c>
      <c r="B1352">
        <v>5</v>
      </c>
      <c r="C1352">
        <v>1</v>
      </c>
      <c r="D1352">
        <v>9</v>
      </c>
      <c r="E1352">
        <v>1</v>
      </c>
      <c r="F1352" t="s">
        <v>354</v>
      </c>
      <c r="G1352" s="1">
        <v>2</v>
      </c>
      <c r="H1352" s="1">
        <v>2</v>
      </c>
    </row>
    <row r="1353" spans="1:8" x14ac:dyDescent="0.25">
      <c r="A1353">
        <v>810</v>
      </c>
      <c r="B1353">
        <v>5</v>
      </c>
      <c r="C1353">
        <v>1</v>
      </c>
      <c r="D1353">
        <v>9</v>
      </c>
      <c r="E1353">
        <v>99</v>
      </c>
      <c r="F1353" t="s">
        <v>355</v>
      </c>
      <c r="G1353" s="1">
        <v>469838.29</v>
      </c>
      <c r="H1353" s="1">
        <v>469838.29</v>
      </c>
    </row>
    <row r="1354" spans="1:8" x14ac:dyDescent="0.25">
      <c r="A1354">
        <v>810</v>
      </c>
      <c r="B1354">
        <v>5</v>
      </c>
      <c r="C1354">
        <v>9</v>
      </c>
      <c r="D1354">
        <v>1</v>
      </c>
      <c r="E1354">
        <v>1</v>
      </c>
      <c r="F1354" t="s">
        <v>356</v>
      </c>
      <c r="G1354" s="1">
        <v>66386.929999999993</v>
      </c>
      <c r="H1354" s="1">
        <v>66386.929999999993</v>
      </c>
    </row>
    <row r="1355" spans="1:8" x14ac:dyDescent="0.25">
      <c r="A1355">
        <v>810</v>
      </c>
      <c r="B1355">
        <v>5</v>
      </c>
      <c r="C1355">
        <v>9</v>
      </c>
      <c r="D1355">
        <v>1</v>
      </c>
      <c r="E1355">
        <v>99</v>
      </c>
      <c r="F1355" t="s">
        <v>358</v>
      </c>
      <c r="G1355" s="1">
        <v>2662565.31</v>
      </c>
      <c r="H1355" s="1">
        <v>2662565.31</v>
      </c>
    </row>
    <row r="1356" spans="1:8" x14ac:dyDescent="0.25">
      <c r="A1356">
        <v>810</v>
      </c>
      <c r="B1356">
        <v>6</v>
      </c>
      <c r="C1356">
        <v>1</v>
      </c>
      <c r="D1356">
        <v>6</v>
      </c>
      <c r="E1356">
        <v>1</v>
      </c>
      <c r="F1356" t="s">
        <v>359</v>
      </c>
      <c r="G1356" s="1">
        <v>64996.160000000003</v>
      </c>
      <c r="H1356" s="1">
        <v>64996.160000000003</v>
      </c>
    </row>
    <row r="1357" spans="1:8" x14ac:dyDescent="0.25">
      <c r="A1357">
        <v>810</v>
      </c>
      <c r="B1357">
        <v>6</v>
      </c>
      <c r="C1357">
        <v>1</v>
      </c>
      <c r="D1357">
        <v>6</v>
      </c>
      <c r="E1357">
        <v>2</v>
      </c>
      <c r="F1357" t="s">
        <v>16</v>
      </c>
      <c r="G1357" s="1">
        <v>133989.29999999999</v>
      </c>
      <c r="H1357" s="1">
        <v>133989.29999999999</v>
      </c>
    </row>
    <row r="1358" spans="1:8" x14ac:dyDescent="0.25">
      <c r="A1358">
        <v>830</v>
      </c>
      <c r="B1358">
        <v>1</v>
      </c>
      <c r="C1358">
        <v>1</v>
      </c>
      <c r="D1358">
        <v>1</v>
      </c>
      <c r="E1358">
        <v>1</v>
      </c>
      <c r="F1358" t="s">
        <v>364</v>
      </c>
      <c r="G1358" s="1">
        <v>25124255.050000001</v>
      </c>
      <c r="H1358" s="1">
        <v>25124255.050000001</v>
      </c>
    </row>
    <row r="1359" spans="1:8" x14ac:dyDescent="0.25">
      <c r="A1359">
        <v>830</v>
      </c>
      <c r="B1359">
        <v>1</v>
      </c>
      <c r="C1359">
        <v>1</v>
      </c>
      <c r="D1359">
        <v>2</v>
      </c>
      <c r="E1359">
        <v>1</v>
      </c>
      <c r="F1359" t="s">
        <v>365</v>
      </c>
      <c r="G1359" s="1">
        <v>21400308.02</v>
      </c>
      <c r="H1359" s="1">
        <v>21400308.02</v>
      </c>
    </row>
    <row r="1360" spans="1:8" x14ac:dyDescent="0.25">
      <c r="A1360">
        <v>830</v>
      </c>
      <c r="B1360">
        <v>1</v>
      </c>
      <c r="C1360">
        <v>1</v>
      </c>
      <c r="D1360">
        <v>3</v>
      </c>
      <c r="E1360">
        <v>1</v>
      </c>
      <c r="F1360" t="s">
        <v>366</v>
      </c>
      <c r="G1360" s="1">
        <v>196167.14</v>
      </c>
      <c r="H1360" s="1">
        <v>196167.14</v>
      </c>
    </row>
    <row r="1361" spans="1:8" x14ac:dyDescent="0.25">
      <c r="A1361">
        <v>830</v>
      </c>
      <c r="B1361">
        <v>1</v>
      </c>
      <c r="C1361">
        <v>1</v>
      </c>
      <c r="D1361">
        <v>4</v>
      </c>
      <c r="E1361">
        <v>1</v>
      </c>
      <c r="F1361" t="s">
        <v>367</v>
      </c>
      <c r="G1361" s="1">
        <v>1644317.44</v>
      </c>
      <c r="H1361" s="1">
        <v>1644317.44</v>
      </c>
    </row>
    <row r="1362" spans="1:8" x14ac:dyDescent="0.25">
      <c r="A1362">
        <v>830</v>
      </c>
      <c r="B1362">
        <v>1</v>
      </c>
      <c r="C1362">
        <v>1</v>
      </c>
      <c r="D1362">
        <v>5</v>
      </c>
      <c r="E1362">
        <v>1</v>
      </c>
      <c r="F1362" t="s">
        <v>368</v>
      </c>
      <c r="G1362" s="1">
        <v>18461.310000000001</v>
      </c>
      <c r="H1362" s="1">
        <v>18461.310000000001</v>
      </c>
    </row>
    <row r="1363" spans="1:8" x14ac:dyDescent="0.25">
      <c r="A1363">
        <v>830</v>
      </c>
      <c r="B1363">
        <v>1</v>
      </c>
      <c r="C1363">
        <v>1</v>
      </c>
      <c r="D1363">
        <v>6</v>
      </c>
      <c r="E1363">
        <v>1</v>
      </c>
      <c r="F1363" t="s">
        <v>369</v>
      </c>
      <c r="G1363" s="1">
        <v>1708.31</v>
      </c>
      <c r="H1363" s="1">
        <v>1708.31</v>
      </c>
    </row>
    <row r="1364" spans="1:8" x14ac:dyDescent="0.25">
      <c r="A1364">
        <v>830</v>
      </c>
      <c r="B1364">
        <v>1</v>
      </c>
      <c r="C1364">
        <v>1</v>
      </c>
      <c r="D1364">
        <v>9</v>
      </c>
      <c r="E1364">
        <v>1</v>
      </c>
      <c r="F1364" t="s">
        <v>370</v>
      </c>
      <c r="G1364" s="1">
        <v>12789.72</v>
      </c>
      <c r="H1364" s="1">
        <v>12789.72</v>
      </c>
    </row>
    <row r="1365" spans="1:8" x14ac:dyDescent="0.25">
      <c r="A1365">
        <v>830</v>
      </c>
      <c r="B1365">
        <v>1</v>
      </c>
      <c r="C1365">
        <v>2</v>
      </c>
      <c r="D1365">
        <v>1</v>
      </c>
      <c r="E1365">
        <v>1</v>
      </c>
      <c r="F1365" t="s">
        <v>371</v>
      </c>
      <c r="G1365" s="1">
        <v>372415.61</v>
      </c>
      <c r="H1365" s="1">
        <v>372415.61</v>
      </c>
    </row>
    <row r="1366" spans="1:8" x14ac:dyDescent="0.25">
      <c r="A1366">
        <v>830</v>
      </c>
      <c r="B1366">
        <v>1</v>
      </c>
      <c r="C1366">
        <v>2</v>
      </c>
      <c r="D1366">
        <v>1</v>
      </c>
      <c r="E1366">
        <v>2</v>
      </c>
      <c r="F1366" t="s">
        <v>372</v>
      </c>
      <c r="G1366" s="1">
        <v>14342619.630000001</v>
      </c>
      <c r="H1366" s="1">
        <v>14342619.630000001</v>
      </c>
    </row>
    <row r="1367" spans="1:8" x14ac:dyDescent="0.25">
      <c r="A1367">
        <v>830</v>
      </c>
      <c r="B1367">
        <v>1</v>
      </c>
      <c r="C1367">
        <v>2</v>
      </c>
      <c r="D1367">
        <v>2</v>
      </c>
      <c r="E1367">
        <v>1</v>
      </c>
      <c r="F1367" t="s">
        <v>373</v>
      </c>
      <c r="G1367" s="1">
        <v>81033.89</v>
      </c>
      <c r="H1367" s="1">
        <v>81033.89</v>
      </c>
    </row>
    <row r="1368" spans="1:8" x14ac:dyDescent="0.25">
      <c r="A1368">
        <v>830</v>
      </c>
      <c r="B1368">
        <v>1</v>
      </c>
      <c r="C1368">
        <v>2</v>
      </c>
      <c r="D1368">
        <v>2</v>
      </c>
      <c r="E1368">
        <v>2</v>
      </c>
      <c r="F1368" t="s">
        <v>374</v>
      </c>
      <c r="G1368" s="1">
        <v>6355055.0300000003</v>
      </c>
      <c r="H1368" s="1">
        <v>6355055.0300000003</v>
      </c>
    </row>
    <row r="1369" spans="1:8" x14ac:dyDescent="0.25">
      <c r="A1369">
        <v>830</v>
      </c>
      <c r="B1369">
        <v>1</v>
      </c>
      <c r="C1369">
        <v>2</v>
      </c>
      <c r="D1369">
        <v>3</v>
      </c>
      <c r="E1369">
        <v>2</v>
      </c>
      <c r="F1369" t="s">
        <v>375</v>
      </c>
      <c r="G1369" s="1">
        <v>52482.43</v>
      </c>
      <c r="H1369" s="1">
        <v>52482.43</v>
      </c>
    </row>
    <row r="1370" spans="1:8" x14ac:dyDescent="0.25">
      <c r="A1370">
        <v>830</v>
      </c>
      <c r="B1370">
        <v>1</v>
      </c>
      <c r="C1370">
        <v>2</v>
      </c>
      <c r="D1370">
        <v>4</v>
      </c>
      <c r="E1370">
        <v>2</v>
      </c>
      <c r="F1370" t="s">
        <v>376</v>
      </c>
      <c r="G1370" s="1">
        <v>395483.31</v>
      </c>
      <c r="H1370" s="1">
        <v>395483.31</v>
      </c>
    </row>
    <row r="1371" spans="1:8" x14ac:dyDescent="0.25">
      <c r="A1371">
        <v>830</v>
      </c>
      <c r="B1371">
        <v>1</v>
      </c>
      <c r="C1371">
        <v>2</v>
      </c>
      <c r="D1371">
        <v>6</v>
      </c>
      <c r="E1371">
        <v>2</v>
      </c>
      <c r="F1371" t="s">
        <v>377</v>
      </c>
      <c r="G1371" s="1">
        <v>7053622.5899999999</v>
      </c>
      <c r="H1371" s="1">
        <v>7053622.5899999999</v>
      </c>
    </row>
    <row r="1372" spans="1:8" x14ac:dyDescent="0.25">
      <c r="A1372">
        <v>830</v>
      </c>
      <c r="B1372">
        <v>1</v>
      </c>
      <c r="C1372">
        <v>3</v>
      </c>
      <c r="D1372">
        <v>1</v>
      </c>
      <c r="E1372">
        <v>1</v>
      </c>
      <c r="F1372" t="s">
        <v>378</v>
      </c>
      <c r="G1372" s="1">
        <v>3944643.02</v>
      </c>
      <c r="H1372" s="1">
        <v>3944643.02</v>
      </c>
    </row>
    <row r="1373" spans="1:8" x14ac:dyDescent="0.25">
      <c r="A1373">
        <v>830</v>
      </c>
      <c r="B1373">
        <v>1</v>
      </c>
      <c r="C1373">
        <v>3</v>
      </c>
      <c r="D1373">
        <v>2</v>
      </c>
      <c r="E1373">
        <v>1</v>
      </c>
      <c r="F1373" t="s">
        <v>379</v>
      </c>
      <c r="G1373" s="1">
        <v>644893.78</v>
      </c>
      <c r="H1373" s="1">
        <v>644893.78</v>
      </c>
    </row>
    <row r="1374" spans="1:8" x14ac:dyDescent="0.25">
      <c r="A1374">
        <v>830</v>
      </c>
      <c r="B1374">
        <v>1</v>
      </c>
      <c r="C1374">
        <v>3</v>
      </c>
      <c r="D1374">
        <v>3</v>
      </c>
      <c r="E1374">
        <v>1</v>
      </c>
      <c r="F1374" t="s">
        <v>380</v>
      </c>
      <c r="G1374" s="1">
        <v>715226.31</v>
      </c>
      <c r="H1374" s="1">
        <v>715226.31</v>
      </c>
    </row>
    <row r="1375" spans="1:8" x14ac:dyDescent="0.25">
      <c r="A1375">
        <v>830</v>
      </c>
      <c r="B1375">
        <v>1</v>
      </c>
      <c r="C1375">
        <v>3</v>
      </c>
      <c r="D1375">
        <v>4</v>
      </c>
      <c r="E1375">
        <v>1</v>
      </c>
      <c r="F1375" t="s">
        <v>381</v>
      </c>
      <c r="G1375" s="1">
        <v>273182.63</v>
      </c>
      <c r="H1375" s="1">
        <v>273182.63</v>
      </c>
    </row>
    <row r="1376" spans="1:8" x14ac:dyDescent="0.25">
      <c r="A1376">
        <v>830</v>
      </c>
      <c r="B1376">
        <v>1</v>
      </c>
      <c r="C1376">
        <v>3</v>
      </c>
      <c r="D1376">
        <v>5</v>
      </c>
      <c r="E1376">
        <v>1</v>
      </c>
      <c r="F1376" t="s">
        <v>382</v>
      </c>
      <c r="G1376" s="1">
        <v>1265279.27</v>
      </c>
      <c r="H1376" s="1">
        <v>1265279.27</v>
      </c>
    </row>
    <row r="1377" spans="1:8" x14ac:dyDescent="0.25">
      <c r="A1377">
        <v>830</v>
      </c>
      <c r="B1377">
        <v>1</v>
      </c>
      <c r="C1377">
        <v>5</v>
      </c>
      <c r="D1377">
        <v>1</v>
      </c>
      <c r="E1377">
        <v>5</v>
      </c>
      <c r="F1377" t="s">
        <v>383</v>
      </c>
      <c r="G1377" s="1">
        <v>103017.48</v>
      </c>
      <c r="H1377" s="1">
        <v>103017.48</v>
      </c>
    </row>
    <row r="1378" spans="1:8" x14ac:dyDescent="0.25">
      <c r="A1378">
        <v>830</v>
      </c>
      <c r="B1378">
        <v>2</v>
      </c>
      <c r="C1378">
        <v>1</v>
      </c>
      <c r="D1378">
        <v>6</v>
      </c>
      <c r="E1378">
        <v>1</v>
      </c>
      <c r="F1378" t="s">
        <v>384</v>
      </c>
      <c r="G1378" s="1">
        <v>5699695.8799999999</v>
      </c>
      <c r="H1378" s="1">
        <v>5699695.8799999999</v>
      </c>
    </row>
    <row r="1379" spans="1:8" x14ac:dyDescent="0.25">
      <c r="A1379">
        <v>830</v>
      </c>
      <c r="B1379">
        <v>2</v>
      </c>
      <c r="C1379">
        <v>1</v>
      </c>
      <c r="D1379">
        <v>6</v>
      </c>
      <c r="E1379">
        <v>2</v>
      </c>
      <c r="F1379" t="s">
        <v>385</v>
      </c>
      <c r="G1379" s="1">
        <v>3377095.12</v>
      </c>
      <c r="H1379" s="1">
        <v>3377095.12</v>
      </c>
    </row>
    <row r="1380" spans="1:8" x14ac:dyDescent="0.25">
      <c r="A1380">
        <v>830</v>
      </c>
      <c r="B1380">
        <v>2</v>
      </c>
      <c r="C1380">
        <v>2</v>
      </c>
      <c r="D1380">
        <v>4</v>
      </c>
      <c r="E1380">
        <v>1</v>
      </c>
      <c r="F1380" t="s">
        <v>386</v>
      </c>
      <c r="G1380" s="1">
        <v>3000.56</v>
      </c>
      <c r="H1380" s="1">
        <v>3000.56</v>
      </c>
    </row>
    <row r="1381" spans="1:8" x14ac:dyDescent="0.25">
      <c r="A1381">
        <v>830</v>
      </c>
      <c r="B1381">
        <v>2</v>
      </c>
      <c r="C1381">
        <v>2</v>
      </c>
      <c r="D1381">
        <v>6</v>
      </c>
      <c r="E1381">
        <v>1</v>
      </c>
      <c r="F1381" t="s">
        <v>384</v>
      </c>
      <c r="G1381" s="1">
        <v>2030348.19</v>
      </c>
      <c r="H1381" s="1">
        <v>2030348.19</v>
      </c>
    </row>
    <row r="1382" spans="1:8" x14ac:dyDescent="0.25">
      <c r="A1382">
        <v>830</v>
      </c>
      <c r="B1382">
        <v>2</v>
      </c>
      <c r="C1382">
        <v>2</v>
      </c>
      <c r="D1382">
        <v>6</v>
      </c>
      <c r="E1382">
        <v>2</v>
      </c>
      <c r="F1382" t="s">
        <v>385</v>
      </c>
      <c r="G1382" s="1">
        <v>1221859.8700000001</v>
      </c>
      <c r="H1382" s="1">
        <v>1221859.8700000001</v>
      </c>
    </row>
    <row r="1383" spans="1:8" x14ac:dyDescent="0.25">
      <c r="A1383">
        <v>830</v>
      </c>
      <c r="B1383">
        <v>2</v>
      </c>
      <c r="C1383">
        <v>3</v>
      </c>
      <c r="D1383">
        <v>4</v>
      </c>
      <c r="E1383">
        <v>1</v>
      </c>
      <c r="F1383" t="s">
        <v>386</v>
      </c>
      <c r="G1383" s="1">
        <v>127061.44</v>
      </c>
      <c r="H1383" s="1">
        <v>127061.44</v>
      </c>
    </row>
    <row r="1384" spans="1:8" x14ac:dyDescent="0.25">
      <c r="A1384">
        <v>830</v>
      </c>
      <c r="B1384">
        <v>2</v>
      </c>
      <c r="C1384">
        <v>3</v>
      </c>
      <c r="D1384">
        <v>6</v>
      </c>
      <c r="E1384">
        <v>1</v>
      </c>
      <c r="F1384" t="s">
        <v>384</v>
      </c>
      <c r="G1384" s="1">
        <v>1245773.8700000001</v>
      </c>
      <c r="H1384" s="1">
        <v>1245773.8700000001</v>
      </c>
    </row>
    <row r="1385" spans="1:8" x14ac:dyDescent="0.25">
      <c r="A1385">
        <v>830</v>
      </c>
      <c r="B1385">
        <v>2</v>
      </c>
      <c r="C1385">
        <v>3</v>
      </c>
      <c r="D1385">
        <v>6</v>
      </c>
      <c r="E1385">
        <v>2</v>
      </c>
      <c r="F1385" t="s">
        <v>385</v>
      </c>
      <c r="G1385" s="1">
        <v>80</v>
      </c>
      <c r="H1385" s="1">
        <v>80</v>
      </c>
    </row>
    <row r="1386" spans="1:8" x14ac:dyDescent="0.25">
      <c r="A1386">
        <v>830</v>
      </c>
      <c r="B1386">
        <v>3</v>
      </c>
      <c r="C1386">
        <v>1</v>
      </c>
      <c r="D1386">
        <v>8</v>
      </c>
      <c r="E1386">
        <v>1</v>
      </c>
      <c r="F1386" t="s">
        <v>508</v>
      </c>
      <c r="G1386" s="1">
        <v>1647.8</v>
      </c>
      <c r="H1386" s="1">
        <v>1647.8</v>
      </c>
    </row>
    <row r="1387" spans="1:8" x14ac:dyDescent="0.25">
      <c r="A1387">
        <v>830</v>
      </c>
      <c r="B1387">
        <v>3</v>
      </c>
      <c r="C1387">
        <v>2</v>
      </c>
      <c r="D1387">
        <v>1</v>
      </c>
      <c r="E1387">
        <v>1</v>
      </c>
      <c r="F1387" t="s">
        <v>387</v>
      </c>
      <c r="G1387" s="1">
        <v>504314.11</v>
      </c>
      <c r="H1387" s="1">
        <v>504314.11</v>
      </c>
    </row>
    <row r="1388" spans="1:8" x14ac:dyDescent="0.25">
      <c r="A1388">
        <v>830</v>
      </c>
      <c r="B1388">
        <v>3</v>
      </c>
      <c r="C1388">
        <v>2</v>
      </c>
      <c r="D1388">
        <v>1</v>
      </c>
      <c r="E1388">
        <v>2</v>
      </c>
      <c r="F1388" t="s">
        <v>388</v>
      </c>
      <c r="G1388" s="1">
        <v>23238.23</v>
      </c>
      <c r="H1388" s="1">
        <v>23238.23</v>
      </c>
    </row>
    <row r="1389" spans="1:8" x14ac:dyDescent="0.25">
      <c r="A1389">
        <v>830</v>
      </c>
      <c r="B1389">
        <v>3</v>
      </c>
      <c r="C1389">
        <v>2</v>
      </c>
      <c r="D1389">
        <v>1</v>
      </c>
      <c r="E1389">
        <v>3</v>
      </c>
      <c r="F1389" t="s">
        <v>389</v>
      </c>
      <c r="G1389" s="1">
        <v>915</v>
      </c>
      <c r="H1389" s="1">
        <v>915</v>
      </c>
    </row>
    <row r="1390" spans="1:8" x14ac:dyDescent="0.25">
      <c r="A1390">
        <v>830</v>
      </c>
      <c r="B1390">
        <v>3</v>
      </c>
      <c r="C1390">
        <v>2</v>
      </c>
      <c r="D1390">
        <v>1</v>
      </c>
      <c r="E1390">
        <v>4</v>
      </c>
      <c r="F1390" t="s">
        <v>390</v>
      </c>
      <c r="G1390" s="1">
        <v>25144.07</v>
      </c>
      <c r="H1390" s="1">
        <v>25144.07</v>
      </c>
    </row>
    <row r="1391" spans="1:8" x14ac:dyDescent="0.25">
      <c r="A1391">
        <v>830</v>
      </c>
      <c r="B1391">
        <v>3</v>
      </c>
      <c r="C1391">
        <v>2</v>
      </c>
      <c r="D1391">
        <v>1</v>
      </c>
      <c r="E1391">
        <v>5</v>
      </c>
      <c r="F1391" t="s">
        <v>391</v>
      </c>
      <c r="G1391" s="1">
        <v>519497.9</v>
      </c>
      <c r="H1391" s="1">
        <v>519497.9</v>
      </c>
    </row>
    <row r="1392" spans="1:8" x14ac:dyDescent="0.25">
      <c r="A1392">
        <v>830</v>
      </c>
      <c r="B1392">
        <v>3</v>
      </c>
      <c r="C1392">
        <v>2</v>
      </c>
      <c r="D1392">
        <v>1</v>
      </c>
      <c r="E1392">
        <v>90</v>
      </c>
      <c r="F1392" t="s">
        <v>392</v>
      </c>
      <c r="G1392" s="1">
        <v>138930.01999999999</v>
      </c>
      <c r="H1392" s="1">
        <v>138930.01999999999</v>
      </c>
    </row>
    <row r="1393" spans="1:8" x14ac:dyDescent="0.25">
      <c r="A1393">
        <v>830</v>
      </c>
      <c r="B1393">
        <v>3</v>
      </c>
      <c r="C1393">
        <v>2</v>
      </c>
      <c r="D1393">
        <v>2</v>
      </c>
      <c r="E1393">
        <v>1</v>
      </c>
      <c r="F1393" t="s">
        <v>393</v>
      </c>
      <c r="G1393" s="1">
        <v>418235.99</v>
      </c>
      <c r="H1393" s="1">
        <v>418235.99</v>
      </c>
    </row>
    <row r="1394" spans="1:8" x14ac:dyDescent="0.25">
      <c r="A1394">
        <v>830</v>
      </c>
      <c r="B1394">
        <v>3</v>
      </c>
      <c r="C1394">
        <v>2</v>
      </c>
      <c r="D1394">
        <v>2</v>
      </c>
      <c r="E1394">
        <v>2</v>
      </c>
      <c r="F1394" t="s">
        <v>394</v>
      </c>
      <c r="G1394" s="1">
        <v>293503.27</v>
      </c>
      <c r="H1394" s="1">
        <v>293503.27</v>
      </c>
    </row>
    <row r="1395" spans="1:8" x14ac:dyDescent="0.25">
      <c r="A1395">
        <v>830</v>
      </c>
      <c r="B1395">
        <v>3</v>
      </c>
      <c r="C1395">
        <v>2</v>
      </c>
      <c r="D1395">
        <v>3</v>
      </c>
      <c r="E1395">
        <v>1</v>
      </c>
      <c r="F1395" t="s">
        <v>395</v>
      </c>
      <c r="G1395" s="1">
        <v>927207.11</v>
      </c>
      <c r="H1395" s="1">
        <v>927207.11</v>
      </c>
    </row>
    <row r="1396" spans="1:8" x14ac:dyDescent="0.25">
      <c r="A1396">
        <v>830</v>
      </c>
      <c r="B1396">
        <v>3</v>
      </c>
      <c r="C1396">
        <v>2</v>
      </c>
      <c r="D1396">
        <v>3</v>
      </c>
      <c r="E1396">
        <v>2</v>
      </c>
      <c r="F1396" t="s">
        <v>396</v>
      </c>
      <c r="G1396" s="1">
        <v>349258.44</v>
      </c>
      <c r="H1396" s="1">
        <v>349258.44</v>
      </c>
    </row>
    <row r="1397" spans="1:8" x14ac:dyDescent="0.25">
      <c r="A1397">
        <v>830</v>
      </c>
      <c r="B1397">
        <v>3</v>
      </c>
      <c r="C1397">
        <v>2</v>
      </c>
      <c r="D1397">
        <v>3</v>
      </c>
      <c r="E1397">
        <v>3</v>
      </c>
      <c r="F1397" t="s">
        <v>397</v>
      </c>
      <c r="G1397" s="1">
        <v>1989390.65</v>
      </c>
      <c r="H1397" s="1">
        <v>1989390.65</v>
      </c>
    </row>
    <row r="1398" spans="1:8" x14ac:dyDescent="0.25">
      <c r="A1398">
        <v>830</v>
      </c>
      <c r="B1398">
        <v>3</v>
      </c>
      <c r="C1398">
        <v>2</v>
      </c>
      <c r="D1398">
        <v>4</v>
      </c>
      <c r="E1398">
        <v>1</v>
      </c>
      <c r="F1398" t="s">
        <v>398</v>
      </c>
      <c r="G1398" s="1">
        <v>26301531.329999998</v>
      </c>
      <c r="H1398" s="1">
        <v>26301531.329999998</v>
      </c>
    </row>
    <row r="1399" spans="1:8" x14ac:dyDescent="0.25">
      <c r="A1399">
        <v>830</v>
      </c>
      <c r="B1399">
        <v>3</v>
      </c>
      <c r="C1399">
        <v>2</v>
      </c>
      <c r="D1399">
        <v>4</v>
      </c>
      <c r="E1399">
        <v>2</v>
      </c>
      <c r="F1399" t="s">
        <v>399</v>
      </c>
      <c r="G1399" s="1">
        <v>1442826.1</v>
      </c>
      <c r="H1399" s="1">
        <v>1442826.1</v>
      </c>
    </row>
    <row r="1400" spans="1:8" x14ac:dyDescent="0.25">
      <c r="A1400">
        <v>830</v>
      </c>
      <c r="B1400">
        <v>3</v>
      </c>
      <c r="C1400">
        <v>2</v>
      </c>
      <c r="D1400">
        <v>5</v>
      </c>
      <c r="E1400">
        <v>1</v>
      </c>
      <c r="F1400" t="s">
        <v>400</v>
      </c>
      <c r="G1400" s="1">
        <v>143920.35999999999</v>
      </c>
      <c r="H1400" s="1">
        <v>143920.35999999999</v>
      </c>
    </row>
    <row r="1401" spans="1:8" x14ac:dyDescent="0.25">
      <c r="A1401">
        <v>830</v>
      </c>
      <c r="B1401">
        <v>3</v>
      </c>
      <c r="C1401">
        <v>2</v>
      </c>
      <c r="D1401">
        <v>6</v>
      </c>
      <c r="E1401">
        <v>1</v>
      </c>
      <c r="F1401" t="s">
        <v>401</v>
      </c>
      <c r="G1401" s="1">
        <v>651259.39</v>
      </c>
      <c r="H1401" s="1">
        <v>651259.39</v>
      </c>
    </row>
    <row r="1402" spans="1:8" x14ac:dyDescent="0.25">
      <c r="A1402">
        <v>830</v>
      </c>
      <c r="B1402">
        <v>3</v>
      </c>
      <c r="C1402">
        <v>2</v>
      </c>
      <c r="D1402">
        <v>6</v>
      </c>
      <c r="E1402">
        <v>2</v>
      </c>
      <c r="F1402" t="s">
        <v>402</v>
      </c>
      <c r="G1402" s="1">
        <v>8496</v>
      </c>
      <c r="H1402" s="1">
        <v>8496</v>
      </c>
    </row>
    <row r="1403" spans="1:8" x14ac:dyDescent="0.25">
      <c r="A1403">
        <v>830</v>
      </c>
      <c r="B1403">
        <v>3</v>
      </c>
      <c r="C1403">
        <v>2</v>
      </c>
      <c r="D1403">
        <v>6</v>
      </c>
      <c r="E1403">
        <v>90</v>
      </c>
      <c r="F1403" t="s">
        <v>403</v>
      </c>
      <c r="G1403" s="1">
        <v>45441.36</v>
      </c>
      <c r="H1403" s="1">
        <v>45441.36</v>
      </c>
    </row>
    <row r="1404" spans="1:8" x14ac:dyDescent="0.25">
      <c r="A1404">
        <v>830</v>
      </c>
      <c r="B1404">
        <v>3</v>
      </c>
      <c r="C1404">
        <v>2</v>
      </c>
      <c r="D1404">
        <v>7</v>
      </c>
      <c r="E1404">
        <v>3</v>
      </c>
      <c r="F1404" t="s">
        <v>404</v>
      </c>
      <c r="G1404" s="1">
        <v>133926.76999999999</v>
      </c>
      <c r="H1404" s="1">
        <v>133926.76999999999</v>
      </c>
    </row>
    <row r="1405" spans="1:8" x14ac:dyDescent="0.25">
      <c r="A1405">
        <v>830</v>
      </c>
      <c r="B1405">
        <v>3</v>
      </c>
      <c r="C1405">
        <v>2</v>
      </c>
      <c r="D1405">
        <v>7</v>
      </c>
      <c r="E1405">
        <v>11</v>
      </c>
      <c r="F1405" t="s">
        <v>405</v>
      </c>
      <c r="G1405" s="1">
        <v>18209.759999999998</v>
      </c>
      <c r="H1405" s="1">
        <v>18209.759999999998</v>
      </c>
    </row>
    <row r="1406" spans="1:8" x14ac:dyDescent="0.25">
      <c r="A1406">
        <v>830</v>
      </c>
      <c r="B1406">
        <v>3</v>
      </c>
      <c r="C1406">
        <v>2</v>
      </c>
      <c r="D1406">
        <v>9</v>
      </c>
      <c r="E1406">
        <v>1</v>
      </c>
      <c r="F1406" t="s">
        <v>406</v>
      </c>
      <c r="G1406" s="1">
        <v>1443.03</v>
      </c>
      <c r="H1406" s="1">
        <v>1443.03</v>
      </c>
    </row>
    <row r="1407" spans="1:8" x14ac:dyDescent="0.25">
      <c r="A1407">
        <v>830</v>
      </c>
      <c r="B1407">
        <v>3</v>
      </c>
      <c r="C1407">
        <v>2</v>
      </c>
      <c r="D1407">
        <v>9</v>
      </c>
      <c r="E1407">
        <v>90</v>
      </c>
      <c r="F1407" t="s">
        <v>407</v>
      </c>
      <c r="G1407" s="1">
        <v>436241.89</v>
      </c>
      <c r="H1407" s="1">
        <v>436241.89</v>
      </c>
    </row>
    <row r="1408" spans="1:8" x14ac:dyDescent="0.25">
      <c r="A1408">
        <v>830</v>
      </c>
      <c r="B1408">
        <v>3</v>
      </c>
      <c r="C1408">
        <v>3</v>
      </c>
      <c r="D1408">
        <v>1</v>
      </c>
      <c r="E1408">
        <v>1</v>
      </c>
      <c r="F1408" t="s">
        <v>408</v>
      </c>
      <c r="G1408" s="1">
        <v>2444015.4300000002</v>
      </c>
      <c r="H1408" s="1">
        <v>2444015.4300000002</v>
      </c>
    </row>
    <row r="1409" spans="1:8" x14ac:dyDescent="0.25">
      <c r="A1409">
        <v>830</v>
      </c>
      <c r="B1409">
        <v>3</v>
      </c>
      <c r="C1409">
        <v>3</v>
      </c>
      <c r="D1409">
        <v>1</v>
      </c>
      <c r="E1409">
        <v>2</v>
      </c>
      <c r="F1409" t="s">
        <v>409</v>
      </c>
      <c r="G1409" s="1">
        <v>1190.4000000000001</v>
      </c>
      <c r="H1409" s="1">
        <v>1190.4000000000001</v>
      </c>
    </row>
    <row r="1410" spans="1:8" x14ac:dyDescent="0.25">
      <c r="A1410">
        <v>830</v>
      </c>
      <c r="B1410">
        <v>3</v>
      </c>
      <c r="C1410">
        <v>3</v>
      </c>
      <c r="D1410">
        <v>2</v>
      </c>
      <c r="E1410">
        <v>1</v>
      </c>
      <c r="F1410" t="s">
        <v>410</v>
      </c>
      <c r="G1410" s="1">
        <v>160297.1</v>
      </c>
      <c r="H1410" s="1">
        <v>160297.1</v>
      </c>
    </row>
    <row r="1411" spans="1:8" x14ac:dyDescent="0.25">
      <c r="A1411">
        <v>830</v>
      </c>
      <c r="B1411">
        <v>3</v>
      </c>
      <c r="C1411">
        <v>3</v>
      </c>
      <c r="D1411">
        <v>3</v>
      </c>
      <c r="E1411">
        <v>1</v>
      </c>
      <c r="F1411" t="s">
        <v>411</v>
      </c>
      <c r="G1411" s="1">
        <v>564515.35</v>
      </c>
      <c r="H1411" s="1">
        <v>564515.35</v>
      </c>
    </row>
    <row r="1412" spans="1:8" x14ac:dyDescent="0.25">
      <c r="A1412">
        <v>830</v>
      </c>
      <c r="B1412">
        <v>3</v>
      </c>
      <c r="C1412">
        <v>3</v>
      </c>
      <c r="D1412">
        <v>5</v>
      </c>
      <c r="E1412">
        <v>2</v>
      </c>
      <c r="F1412" t="s">
        <v>412</v>
      </c>
      <c r="G1412" s="1">
        <v>80214.679999999993</v>
      </c>
      <c r="H1412" s="1">
        <v>80214.679999999993</v>
      </c>
    </row>
    <row r="1413" spans="1:8" x14ac:dyDescent="0.25">
      <c r="A1413">
        <v>830</v>
      </c>
      <c r="B1413">
        <v>3</v>
      </c>
      <c r="C1413">
        <v>4</v>
      </c>
      <c r="D1413">
        <v>2</v>
      </c>
      <c r="E1413">
        <v>4</v>
      </c>
      <c r="F1413" t="s">
        <v>413</v>
      </c>
      <c r="G1413" s="1">
        <v>14876534.289999999</v>
      </c>
      <c r="H1413" s="1">
        <v>14876534.289999999</v>
      </c>
    </row>
    <row r="1414" spans="1:8" x14ac:dyDescent="0.25">
      <c r="A1414">
        <v>830</v>
      </c>
      <c r="B1414">
        <v>3</v>
      </c>
      <c r="C1414">
        <v>4</v>
      </c>
      <c r="D1414">
        <v>2</v>
      </c>
      <c r="E1414">
        <v>90</v>
      </c>
      <c r="F1414" t="s">
        <v>414</v>
      </c>
      <c r="G1414" s="1">
        <v>6669269.8499999996</v>
      </c>
      <c r="H1414" s="1">
        <v>6669269.8499999996</v>
      </c>
    </row>
    <row r="1415" spans="1:8" x14ac:dyDescent="0.25">
      <c r="A1415">
        <v>830</v>
      </c>
      <c r="B1415">
        <v>3</v>
      </c>
      <c r="C1415">
        <v>4</v>
      </c>
      <c r="D1415">
        <v>3</v>
      </c>
      <c r="E1415">
        <v>1</v>
      </c>
      <c r="F1415" t="s">
        <v>415</v>
      </c>
      <c r="G1415" s="1">
        <v>3440.74</v>
      </c>
      <c r="H1415" s="1">
        <v>3440.74</v>
      </c>
    </row>
    <row r="1416" spans="1:8" x14ac:dyDescent="0.25">
      <c r="A1416">
        <v>830</v>
      </c>
      <c r="B1416">
        <v>3</v>
      </c>
      <c r="C1416">
        <v>4</v>
      </c>
      <c r="D1416">
        <v>3</v>
      </c>
      <c r="E1416">
        <v>2</v>
      </c>
      <c r="F1416" t="s">
        <v>416</v>
      </c>
      <c r="G1416" s="1">
        <v>2555.85</v>
      </c>
      <c r="H1416" s="1">
        <v>2555.85</v>
      </c>
    </row>
    <row r="1417" spans="1:8" x14ac:dyDescent="0.25">
      <c r="A1417">
        <v>830</v>
      </c>
      <c r="B1417">
        <v>3</v>
      </c>
      <c r="C1417">
        <v>4</v>
      </c>
      <c r="D1417">
        <v>3</v>
      </c>
      <c r="E1417">
        <v>90</v>
      </c>
      <c r="F1417" t="s">
        <v>417</v>
      </c>
      <c r="G1417" s="1">
        <v>293323.17</v>
      </c>
      <c r="H1417" s="1">
        <v>293323.17</v>
      </c>
    </row>
    <row r="1418" spans="1:8" x14ac:dyDescent="0.25">
      <c r="A1418">
        <v>830</v>
      </c>
      <c r="B1418">
        <v>3</v>
      </c>
      <c r="C1418">
        <v>5</v>
      </c>
      <c r="D1418">
        <v>1</v>
      </c>
      <c r="E1418">
        <v>1</v>
      </c>
      <c r="F1418" t="s">
        <v>418</v>
      </c>
      <c r="G1418" s="1">
        <v>390089.27</v>
      </c>
      <c r="H1418" s="1">
        <v>390089.27</v>
      </c>
    </row>
    <row r="1419" spans="1:8" x14ac:dyDescent="0.25">
      <c r="A1419">
        <v>830</v>
      </c>
      <c r="B1419">
        <v>3</v>
      </c>
      <c r="C1419">
        <v>5</v>
      </c>
      <c r="D1419">
        <v>1</v>
      </c>
      <c r="E1419">
        <v>3</v>
      </c>
      <c r="F1419" t="s">
        <v>419</v>
      </c>
      <c r="G1419" s="1">
        <v>344784.12</v>
      </c>
      <c r="H1419" s="1">
        <v>344784.12</v>
      </c>
    </row>
    <row r="1420" spans="1:8" x14ac:dyDescent="0.25">
      <c r="A1420">
        <v>830</v>
      </c>
      <c r="B1420">
        <v>3</v>
      </c>
      <c r="C1420">
        <v>5</v>
      </c>
      <c r="D1420">
        <v>1</v>
      </c>
      <c r="E1420">
        <v>4</v>
      </c>
      <c r="F1420" t="s">
        <v>420</v>
      </c>
      <c r="G1420" s="1">
        <v>174733.46</v>
      </c>
      <c r="H1420" s="1">
        <v>174733.46</v>
      </c>
    </row>
    <row r="1421" spans="1:8" x14ac:dyDescent="0.25">
      <c r="A1421">
        <v>830</v>
      </c>
      <c r="B1421">
        <v>3</v>
      </c>
      <c r="C1421">
        <v>5</v>
      </c>
      <c r="D1421">
        <v>1</v>
      </c>
      <c r="E1421">
        <v>5</v>
      </c>
      <c r="F1421" t="s">
        <v>421</v>
      </c>
      <c r="G1421" s="1">
        <v>12417.48</v>
      </c>
      <c r="H1421" s="1">
        <v>12417.48</v>
      </c>
    </row>
    <row r="1422" spans="1:8" x14ac:dyDescent="0.25">
      <c r="A1422">
        <v>830</v>
      </c>
      <c r="B1422">
        <v>3</v>
      </c>
      <c r="C1422">
        <v>5</v>
      </c>
      <c r="D1422">
        <v>1</v>
      </c>
      <c r="E1422">
        <v>8</v>
      </c>
      <c r="F1422" t="s">
        <v>422</v>
      </c>
      <c r="G1422" s="1">
        <v>7896454.5499999998</v>
      </c>
      <c r="H1422" s="1">
        <v>7896454.5499999998</v>
      </c>
    </row>
    <row r="1423" spans="1:8" x14ac:dyDescent="0.25">
      <c r="A1423">
        <v>830</v>
      </c>
      <c r="B1423">
        <v>3</v>
      </c>
      <c r="C1423">
        <v>5</v>
      </c>
      <c r="D1423">
        <v>1</v>
      </c>
      <c r="E1423">
        <v>9</v>
      </c>
      <c r="F1423" t="s">
        <v>423</v>
      </c>
      <c r="G1423" s="1">
        <v>10907580.07</v>
      </c>
      <c r="H1423" s="1">
        <v>10907580.07</v>
      </c>
    </row>
    <row r="1424" spans="1:8" x14ac:dyDescent="0.25">
      <c r="A1424">
        <v>830</v>
      </c>
      <c r="B1424">
        <v>3</v>
      </c>
      <c r="C1424">
        <v>5</v>
      </c>
      <c r="D1424">
        <v>1</v>
      </c>
      <c r="E1424">
        <v>10</v>
      </c>
      <c r="F1424" t="s">
        <v>424</v>
      </c>
      <c r="G1424" s="1">
        <v>4696.3999999999996</v>
      </c>
      <c r="H1424" s="1">
        <v>4696.3999999999996</v>
      </c>
    </row>
    <row r="1425" spans="1:8" x14ac:dyDescent="0.25">
      <c r="A1425">
        <v>830</v>
      </c>
      <c r="B1425">
        <v>3</v>
      </c>
      <c r="C1425">
        <v>5</v>
      </c>
      <c r="D1425">
        <v>1</v>
      </c>
      <c r="E1425">
        <v>11</v>
      </c>
      <c r="F1425" t="s">
        <v>425</v>
      </c>
      <c r="G1425" s="1">
        <v>42216.84</v>
      </c>
      <c r="H1425" s="1">
        <v>42216.84</v>
      </c>
    </row>
    <row r="1426" spans="1:8" x14ac:dyDescent="0.25">
      <c r="A1426">
        <v>830</v>
      </c>
      <c r="B1426">
        <v>3</v>
      </c>
      <c r="C1426">
        <v>5</v>
      </c>
      <c r="D1426">
        <v>1</v>
      </c>
      <c r="E1426">
        <v>90</v>
      </c>
      <c r="F1426" t="s">
        <v>426</v>
      </c>
      <c r="G1426" s="1">
        <v>490796.79999999999</v>
      </c>
      <c r="H1426" s="1">
        <v>490796.79999999999</v>
      </c>
    </row>
    <row r="1427" spans="1:8" x14ac:dyDescent="0.25">
      <c r="A1427">
        <v>830</v>
      </c>
      <c r="B1427">
        <v>3</v>
      </c>
      <c r="C1427">
        <v>5</v>
      </c>
      <c r="D1427">
        <v>2</v>
      </c>
      <c r="E1427">
        <v>1</v>
      </c>
      <c r="F1427" t="s">
        <v>427</v>
      </c>
      <c r="G1427" s="1">
        <v>486371.41</v>
      </c>
      <c r="H1427" s="1">
        <v>486371.41</v>
      </c>
    </row>
    <row r="1428" spans="1:8" x14ac:dyDescent="0.25">
      <c r="A1428">
        <v>830</v>
      </c>
      <c r="B1428">
        <v>3</v>
      </c>
      <c r="C1428">
        <v>5</v>
      </c>
      <c r="D1428">
        <v>2</v>
      </c>
      <c r="E1428">
        <v>2</v>
      </c>
      <c r="F1428" t="s">
        <v>428</v>
      </c>
      <c r="G1428" s="1">
        <v>273192.61</v>
      </c>
      <c r="H1428" s="1">
        <v>273192.61</v>
      </c>
    </row>
    <row r="1429" spans="1:8" x14ac:dyDescent="0.25">
      <c r="A1429">
        <v>830</v>
      </c>
      <c r="B1429">
        <v>3</v>
      </c>
      <c r="C1429">
        <v>5</v>
      </c>
      <c r="D1429">
        <v>2</v>
      </c>
      <c r="E1429">
        <v>3</v>
      </c>
      <c r="F1429" t="s">
        <v>429</v>
      </c>
      <c r="G1429" s="1">
        <v>53858.75</v>
      </c>
      <c r="H1429" s="1">
        <v>53858.75</v>
      </c>
    </row>
    <row r="1430" spans="1:8" x14ac:dyDescent="0.25">
      <c r="A1430">
        <v>830</v>
      </c>
      <c r="B1430">
        <v>3</v>
      </c>
      <c r="C1430">
        <v>5</v>
      </c>
      <c r="D1430">
        <v>2</v>
      </c>
      <c r="E1430">
        <v>6</v>
      </c>
      <c r="F1430" t="s">
        <v>430</v>
      </c>
      <c r="G1430" s="1">
        <v>1412.1</v>
      </c>
      <c r="H1430" s="1">
        <v>1412.1</v>
      </c>
    </row>
    <row r="1431" spans="1:8" x14ac:dyDescent="0.25">
      <c r="A1431">
        <v>830</v>
      </c>
      <c r="B1431">
        <v>3</v>
      </c>
      <c r="C1431">
        <v>5</v>
      </c>
      <c r="D1431">
        <v>3</v>
      </c>
      <c r="E1431">
        <v>2</v>
      </c>
      <c r="F1431" t="s">
        <v>431</v>
      </c>
      <c r="G1431" s="1">
        <v>22278.18</v>
      </c>
      <c r="H1431" s="1">
        <v>22278.18</v>
      </c>
    </row>
    <row r="1432" spans="1:8" x14ac:dyDescent="0.25">
      <c r="A1432">
        <v>830</v>
      </c>
      <c r="B1432">
        <v>3</v>
      </c>
      <c r="C1432">
        <v>5</v>
      </c>
      <c r="D1432">
        <v>3</v>
      </c>
      <c r="E1432">
        <v>3</v>
      </c>
      <c r="F1432" t="s">
        <v>432</v>
      </c>
      <c r="G1432" s="1">
        <v>2218359.08</v>
      </c>
      <c r="H1432" s="1">
        <v>2218359.08</v>
      </c>
    </row>
    <row r="1433" spans="1:8" x14ac:dyDescent="0.25">
      <c r="A1433">
        <v>830</v>
      </c>
      <c r="B1433">
        <v>3</v>
      </c>
      <c r="C1433">
        <v>5</v>
      </c>
      <c r="D1433">
        <v>3</v>
      </c>
      <c r="E1433">
        <v>4</v>
      </c>
      <c r="F1433" t="s">
        <v>433</v>
      </c>
      <c r="G1433" s="1">
        <v>4217.5</v>
      </c>
      <c r="H1433" s="1">
        <v>4217.5</v>
      </c>
    </row>
    <row r="1434" spans="1:8" x14ac:dyDescent="0.25">
      <c r="A1434">
        <v>830</v>
      </c>
      <c r="B1434">
        <v>3</v>
      </c>
      <c r="C1434">
        <v>5</v>
      </c>
      <c r="D1434">
        <v>4</v>
      </c>
      <c r="E1434">
        <v>1</v>
      </c>
      <c r="F1434" t="s">
        <v>434</v>
      </c>
      <c r="G1434" s="1">
        <v>1681004.65</v>
      </c>
      <c r="H1434" s="1">
        <v>1681004.65</v>
      </c>
    </row>
    <row r="1435" spans="1:8" x14ac:dyDescent="0.25">
      <c r="A1435">
        <v>830</v>
      </c>
      <c r="B1435">
        <v>3</v>
      </c>
      <c r="C1435">
        <v>5</v>
      </c>
      <c r="D1435">
        <v>4</v>
      </c>
      <c r="E1435">
        <v>2</v>
      </c>
      <c r="F1435" t="s">
        <v>435</v>
      </c>
      <c r="G1435" s="1">
        <v>33837.85</v>
      </c>
      <c r="H1435" s="1">
        <v>33837.85</v>
      </c>
    </row>
    <row r="1436" spans="1:8" x14ac:dyDescent="0.25">
      <c r="A1436">
        <v>830</v>
      </c>
      <c r="B1436">
        <v>3</v>
      </c>
      <c r="C1436">
        <v>5</v>
      </c>
      <c r="D1436">
        <v>5</v>
      </c>
      <c r="E1436">
        <v>2</v>
      </c>
      <c r="F1436" t="s">
        <v>436</v>
      </c>
      <c r="G1436" s="1">
        <v>62532.13</v>
      </c>
      <c r="H1436" s="1">
        <v>62532.13</v>
      </c>
    </row>
    <row r="1437" spans="1:8" x14ac:dyDescent="0.25">
      <c r="A1437">
        <v>830</v>
      </c>
      <c r="B1437">
        <v>3</v>
      </c>
      <c r="C1437">
        <v>5</v>
      </c>
      <c r="D1437">
        <v>5</v>
      </c>
      <c r="E1437">
        <v>5</v>
      </c>
      <c r="F1437" t="s">
        <v>437</v>
      </c>
      <c r="G1437" s="1">
        <v>3865135.4</v>
      </c>
      <c r="H1437" s="1">
        <v>3865135.4</v>
      </c>
    </row>
    <row r="1438" spans="1:8" x14ac:dyDescent="0.25">
      <c r="A1438">
        <v>830</v>
      </c>
      <c r="B1438">
        <v>3</v>
      </c>
      <c r="C1438">
        <v>5</v>
      </c>
      <c r="D1438">
        <v>9</v>
      </c>
      <c r="E1438">
        <v>2</v>
      </c>
      <c r="F1438" t="s">
        <v>438</v>
      </c>
      <c r="G1438" s="1">
        <v>147371.64000000001</v>
      </c>
      <c r="H1438" s="1">
        <v>147371.64000000001</v>
      </c>
    </row>
    <row r="1439" spans="1:8" x14ac:dyDescent="0.25">
      <c r="A1439">
        <v>830</v>
      </c>
      <c r="B1439">
        <v>3</v>
      </c>
      <c r="C1439">
        <v>5</v>
      </c>
      <c r="D1439">
        <v>9</v>
      </c>
      <c r="E1439">
        <v>3</v>
      </c>
      <c r="F1439" t="s">
        <v>439</v>
      </c>
      <c r="G1439" s="1">
        <v>44660</v>
      </c>
      <c r="H1439" s="1">
        <v>44660</v>
      </c>
    </row>
    <row r="1440" spans="1:8" x14ac:dyDescent="0.25">
      <c r="A1440">
        <v>830</v>
      </c>
      <c r="B1440">
        <v>3</v>
      </c>
      <c r="C1440">
        <v>5</v>
      </c>
      <c r="D1440">
        <v>9</v>
      </c>
      <c r="E1440">
        <v>10</v>
      </c>
      <c r="F1440" t="s">
        <v>440</v>
      </c>
      <c r="G1440" s="1">
        <v>28606.17</v>
      </c>
      <c r="H1440" s="1">
        <v>28606.17</v>
      </c>
    </row>
    <row r="1441" spans="1:8" x14ac:dyDescent="0.25">
      <c r="A1441">
        <v>830</v>
      </c>
      <c r="B1441">
        <v>3</v>
      </c>
      <c r="C1441">
        <v>5</v>
      </c>
      <c r="D1441">
        <v>9</v>
      </c>
      <c r="E1441">
        <v>11</v>
      </c>
      <c r="F1441" t="s">
        <v>441</v>
      </c>
      <c r="G1441" s="1">
        <v>769927.86</v>
      </c>
      <c r="H1441" s="1">
        <v>769927.86</v>
      </c>
    </row>
    <row r="1442" spans="1:8" x14ac:dyDescent="0.25">
      <c r="A1442">
        <v>830</v>
      </c>
      <c r="B1442">
        <v>3</v>
      </c>
      <c r="C1442">
        <v>5</v>
      </c>
      <c r="D1442">
        <v>9</v>
      </c>
      <c r="E1442">
        <v>90</v>
      </c>
      <c r="F1442" t="s">
        <v>442</v>
      </c>
      <c r="G1442" s="1">
        <v>2305855.63</v>
      </c>
      <c r="H1442" s="1">
        <v>2305855.63</v>
      </c>
    </row>
    <row r="1443" spans="1:8" x14ac:dyDescent="0.25">
      <c r="A1443">
        <v>830</v>
      </c>
      <c r="B1443">
        <v>3</v>
      </c>
      <c r="C1443">
        <v>6</v>
      </c>
      <c r="D1443">
        <v>1</v>
      </c>
      <c r="E1443">
        <v>1</v>
      </c>
      <c r="F1443" t="s">
        <v>443</v>
      </c>
      <c r="G1443" s="1">
        <v>216362.93</v>
      </c>
      <c r="H1443" s="1">
        <v>216362.93</v>
      </c>
    </row>
    <row r="1444" spans="1:8" x14ac:dyDescent="0.25">
      <c r="A1444">
        <v>830</v>
      </c>
      <c r="B1444">
        <v>3</v>
      </c>
      <c r="C1444">
        <v>6</v>
      </c>
      <c r="D1444">
        <v>2</v>
      </c>
      <c r="E1444">
        <v>1</v>
      </c>
      <c r="F1444" t="s">
        <v>444</v>
      </c>
      <c r="G1444" s="1">
        <v>937220.34</v>
      </c>
      <c r="H1444" s="1">
        <v>937220.34</v>
      </c>
    </row>
    <row r="1445" spans="1:8" x14ac:dyDescent="0.25">
      <c r="A1445">
        <v>830</v>
      </c>
      <c r="B1445">
        <v>3</v>
      </c>
      <c r="C1445">
        <v>7</v>
      </c>
      <c r="D1445">
        <v>1</v>
      </c>
      <c r="E1445">
        <v>1</v>
      </c>
      <c r="F1445" t="s">
        <v>445</v>
      </c>
      <c r="G1445" s="1">
        <v>200369.4</v>
      </c>
      <c r="H1445" s="1">
        <v>200369.4</v>
      </c>
    </row>
    <row r="1446" spans="1:8" x14ac:dyDescent="0.25">
      <c r="A1446">
        <v>830</v>
      </c>
      <c r="B1446">
        <v>3</v>
      </c>
      <c r="C1446">
        <v>7</v>
      </c>
      <c r="D1446">
        <v>1</v>
      </c>
      <c r="E1446">
        <v>2</v>
      </c>
      <c r="F1446" t="s">
        <v>446</v>
      </c>
      <c r="G1446" s="1">
        <v>403091.20000000001</v>
      </c>
      <c r="H1446" s="1">
        <v>403091.20000000001</v>
      </c>
    </row>
    <row r="1447" spans="1:8" x14ac:dyDescent="0.25">
      <c r="A1447">
        <v>830</v>
      </c>
      <c r="B1447">
        <v>3</v>
      </c>
      <c r="C1447">
        <v>7</v>
      </c>
      <c r="D1447">
        <v>1</v>
      </c>
      <c r="E1447">
        <v>3</v>
      </c>
      <c r="F1447" t="s">
        <v>447</v>
      </c>
      <c r="G1447" s="1">
        <v>7119.19</v>
      </c>
      <c r="H1447" s="1">
        <v>7119.19</v>
      </c>
    </row>
    <row r="1448" spans="1:8" x14ac:dyDescent="0.25">
      <c r="A1448">
        <v>830</v>
      </c>
      <c r="B1448">
        <v>3</v>
      </c>
      <c r="C1448">
        <v>7</v>
      </c>
      <c r="D1448">
        <v>1</v>
      </c>
      <c r="E1448">
        <v>4</v>
      </c>
      <c r="F1448" t="s">
        <v>448</v>
      </c>
      <c r="G1448" s="1">
        <v>442.5</v>
      </c>
      <c r="H1448" s="1">
        <v>442.5</v>
      </c>
    </row>
    <row r="1449" spans="1:8" x14ac:dyDescent="0.25">
      <c r="A1449">
        <v>830</v>
      </c>
      <c r="B1449">
        <v>3</v>
      </c>
      <c r="C1449">
        <v>7</v>
      </c>
      <c r="D1449">
        <v>1</v>
      </c>
      <c r="E1449">
        <v>90</v>
      </c>
      <c r="F1449" t="s">
        <v>449</v>
      </c>
      <c r="G1449" s="1">
        <v>45681.98</v>
      </c>
      <c r="H1449" s="1">
        <v>45681.98</v>
      </c>
    </row>
    <row r="1450" spans="1:8" x14ac:dyDescent="0.25">
      <c r="A1450">
        <v>830</v>
      </c>
      <c r="B1450">
        <v>3</v>
      </c>
      <c r="C1450">
        <v>7</v>
      </c>
      <c r="D1450">
        <v>2</v>
      </c>
      <c r="E1450">
        <v>1</v>
      </c>
      <c r="F1450" t="s">
        <v>450</v>
      </c>
      <c r="G1450" s="1">
        <v>320428.5</v>
      </c>
      <c r="H1450" s="1">
        <v>320428.5</v>
      </c>
    </row>
    <row r="1451" spans="1:8" x14ac:dyDescent="0.25">
      <c r="A1451">
        <v>830</v>
      </c>
      <c r="B1451">
        <v>3</v>
      </c>
      <c r="C1451">
        <v>7</v>
      </c>
      <c r="D1451">
        <v>2</v>
      </c>
      <c r="E1451">
        <v>2</v>
      </c>
      <c r="F1451" t="s">
        <v>451</v>
      </c>
      <c r="G1451" s="1">
        <v>52126.97</v>
      </c>
      <c r="H1451" s="1">
        <v>52126.97</v>
      </c>
    </row>
    <row r="1452" spans="1:8" x14ac:dyDescent="0.25">
      <c r="A1452">
        <v>830</v>
      </c>
      <c r="B1452">
        <v>3</v>
      </c>
      <c r="C1452">
        <v>7</v>
      </c>
      <c r="D1452">
        <v>2</v>
      </c>
      <c r="E1452">
        <v>90</v>
      </c>
      <c r="F1452" t="s">
        <v>452</v>
      </c>
      <c r="G1452" s="1">
        <v>4099.6000000000004</v>
      </c>
      <c r="H1452" s="1">
        <v>4099.6000000000004</v>
      </c>
    </row>
    <row r="1453" spans="1:8" x14ac:dyDescent="0.25">
      <c r="A1453">
        <v>830</v>
      </c>
      <c r="B1453">
        <v>3</v>
      </c>
      <c r="C1453">
        <v>7</v>
      </c>
      <c r="D1453">
        <v>3</v>
      </c>
      <c r="E1453">
        <v>2</v>
      </c>
      <c r="F1453" t="s">
        <v>453</v>
      </c>
      <c r="G1453" s="1">
        <v>847956.83</v>
      </c>
      <c r="H1453" s="1">
        <v>847956.83</v>
      </c>
    </row>
    <row r="1454" spans="1:8" x14ac:dyDescent="0.25">
      <c r="A1454">
        <v>830</v>
      </c>
      <c r="B1454">
        <v>3</v>
      </c>
      <c r="C1454">
        <v>7</v>
      </c>
      <c r="D1454">
        <v>3</v>
      </c>
      <c r="E1454">
        <v>3</v>
      </c>
      <c r="F1454" t="s">
        <v>454</v>
      </c>
      <c r="G1454" s="1">
        <v>116029.99</v>
      </c>
      <c r="H1454" s="1">
        <v>116029.99</v>
      </c>
    </row>
    <row r="1455" spans="1:8" x14ac:dyDescent="0.25">
      <c r="A1455">
        <v>830</v>
      </c>
      <c r="B1455">
        <v>3</v>
      </c>
      <c r="C1455">
        <v>7</v>
      </c>
      <c r="D1455">
        <v>3</v>
      </c>
      <c r="E1455">
        <v>90</v>
      </c>
      <c r="F1455" t="s">
        <v>455</v>
      </c>
      <c r="G1455" s="1">
        <v>78337.850000000006</v>
      </c>
      <c r="H1455" s="1">
        <v>78337.850000000006</v>
      </c>
    </row>
    <row r="1456" spans="1:8" x14ac:dyDescent="0.25">
      <c r="A1456">
        <v>830</v>
      </c>
      <c r="B1456">
        <v>3</v>
      </c>
      <c r="C1456">
        <v>8</v>
      </c>
      <c r="D1456">
        <v>1</v>
      </c>
      <c r="E1456">
        <v>1</v>
      </c>
      <c r="F1456" t="s">
        <v>456</v>
      </c>
      <c r="G1456" s="1">
        <v>168351.92</v>
      </c>
      <c r="H1456" s="1">
        <v>168351.92</v>
      </c>
    </row>
    <row r="1457" spans="1:8" x14ac:dyDescent="0.25">
      <c r="A1457">
        <v>830</v>
      </c>
      <c r="B1457">
        <v>3</v>
      </c>
      <c r="C1457">
        <v>8</v>
      </c>
      <c r="D1457">
        <v>1</v>
      </c>
      <c r="E1457">
        <v>90</v>
      </c>
      <c r="F1457" t="s">
        <v>457</v>
      </c>
      <c r="G1457" s="1">
        <v>28719.14</v>
      </c>
      <c r="H1457" s="1">
        <v>28719.14</v>
      </c>
    </row>
    <row r="1458" spans="1:8" x14ac:dyDescent="0.25">
      <c r="A1458">
        <v>830</v>
      </c>
      <c r="B1458">
        <v>3</v>
      </c>
      <c r="C1458">
        <v>8</v>
      </c>
      <c r="D1458">
        <v>2</v>
      </c>
      <c r="E1458">
        <v>1</v>
      </c>
      <c r="F1458" t="s">
        <v>458</v>
      </c>
      <c r="G1458" s="1">
        <v>94424.76</v>
      </c>
      <c r="H1458" s="1">
        <v>94424.76</v>
      </c>
    </row>
    <row r="1459" spans="1:8" x14ac:dyDescent="0.25">
      <c r="A1459">
        <v>830</v>
      </c>
      <c r="B1459">
        <v>3</v>
      </c>
      <c r="C1459">
        <v>8</v>
      </c>
      <c r="D1459">
        <v>9</v>
      </c>
      <c r="E1459">
        <v>1</v>
      </c>
      <c r="F1459" t="s">
        <v>459</v>
      </c>
      <c r="G1459" s="1">
        <v>391282.19</v>
      </c>
      <c r="H1459" s="1">
        <v>391282.19</v>
      </c>
    </row>
    <row r="1460" spans="1:8" x14ac:dyDescent="0.25">
      <c r="A1460">
        <v>830</v>
      </c>
      <c r="B1460">
        <v>3</v>
      </c>
      <c r="C1460">
        <v>9</v>
      </c>
      <c r="D1460">
        <v>9</v>
      </c>
      <c r="E1460">
        <v>90</v>
      </c>
      <c r="F1460" t="s">
        <v>460</v>
      </c>
      <c r="G1460" s="1">
        <v>18809.669999999998</v>
      </c>
      <c r="H1460" s="1">
        <v>18809.669999999998</v>
      </c>
    </row>
    <row r="1461" spans="1:8" x14ac:dyDescent="0.25">
      <c r="A1461">
        <v>830</v>
      </c>
      <c r="B1461">
        <v>5</v>
      </c>
      <c r="C1461">
        <v>1</v>
      </c>
      <c r="D1461">
        <v>2</v>
      </c>
      <c r="E1461">
        <v>5</v>
      </c>
      <c r="F1461" t="s">
        <v>461</v>
      </c>
      <c r="G1461" s="1">
        <v>5072813.0199999996</v>
      </c>
      <c r="H1461" s="1">
        <v>5072813.0199999996</v>
      </c>
    </row>
    <row r="1462" spans="1:8" x14ac:dyDescent="0.25">
      <c r="A1462">
        <v>830</v>
      </c>
      <c r="B1462">
        <v>5</v>
      </c>
      <c r="C1462">
        <v>3</v>
      </c>
      <c r="D1462">
        <v>1</v>
      </c>
      <c r="E1462">
        <v>1</v>
      </c>
      <c r="F1462" t="s">
        <v>462</v>
      </c>
      <c r="G1462" s="1">
        <v>66894.19</v>
      </c>
      <c r="H1462" s="1">
        <v>66894.19</v>
      </c>
    </row>
    <row r="1463" spans="1:8" x14ac:dyDescent="0.25">
      <c r="A1463">
        <v>830</v>
      </c>
      <c r="B1463">
        <v>5</v>
      </c>
      <c r="C1463">
        <v>3</v>
      </c>
      <c r="D1463">
        <v>1</v>
      </c>
      <c r="E1463">
        <v>3</v>
      </c>
      <c r="F1463" t="s">
        <v>463</v>
      </c>
      <c r="G1463" s="1">
        <v>1818</v>
      </c>
      <c r="H1463" s="1">
        <v>1818</v>
      </c>
    </row>
    <row r="1464" spans="1:8" x14ac:dyDescent="0.25">
      <c r="A1464">
        <v>830</v>
      </c>
      <c r="B1464">
        <v>5</v>
      </c>
      <c r="C1464">
        <v>3</v>
      </c>
      <c r="D1464">
        <v>1</v>
      </c>
      <c r="E1464">
        <v>5</v>
      </c>
      <c r="F1464" t="s">
        <v>464</v>
      </c>
      <c r="G1464" s="1">
        <v>55075.06</v>
      </c>
      <c r="H1464" s="1">
        <v>55075.06</v>
      </c>
    </row>
    <row r="1465" spans="1:8" x14ac:dyDescent="0.25">
      <c r="A1465">
        <v>830</v>
      </c>
      <c r="B1465">
        <v>5</v>
      </c>
      <c r="C1465">
        <v>4</v>
      </c>
      <c r="D1465">
        <v>1</v>
      </c>
      <c r="E1465">
        <v>1</v>
      </c>
      <c r="F1465" t="s">
        <v>465</v>
      </c>
      <c r="G1465" s="1">
        <v>13958639.4</v>
      </c>
      <c r="H1465" s="1">
        <v>13958639.4</v>
      </c>
    </row>
    <row r="1466" spans="1:8" x14ac:dyDescent="0.25">
      <c r="A1466">
        <v>830</v>
      </c>
      <c r="B1466">
        <v>5</v>
      </c>
      <c r="C1466">
        <v>4</v>
      </c>
      <c r="D1466">
        <v>1</v>
      </c>
      <c r="E1466">
        <v>2</v>
      </c>
      <c r="F1466" t="s">
        <v>509</v>
      </c>
      <c r="G1466" s="1">
        <v>38000</v>
      </c>
      <c r="H1466" s="1">
        <v>38000</v>
      </c>
    </row>
    <row r="1467" spans="1:8" x14ac:dyDescent="0.25">
      <c r="A1467">
        <v>830</v>
      </c>
      <c r="B1467">
        <v>5</v>
      </c>
      <c r="C1467">
        <v>4</v>
      </c>
      <c r="D1467">
        <v>1</v>
      </c>
      <c r="E1467">
        <v>90</v>
      </c>
      <c r="F1467" t="s">
        <v>467</v>
      </c>
      <c r="G1467" s="1">
        <v>380751.17</v>
      </c>
      <c r="H1467" s="1">
        <v>380751.17</v>
      </c>
    </row>
    <row r="1468" spans="1:8" x14ac:dyDescent="0.25">
      <c r="A1468">
        <v>830</v>
      </c>
      <c r="B1468">
        <v>5</v>
      </c>
      <c r="C1468">
        <v>4</v>
      </c>
      <c r="D1468">
        <v>7</v>
      </c>
      <c r="E1468">
        <v>1</v>
      </c>
      <c r="F1468" t="s">
        <v>468</v>
      </c>
      <c r="G1468" s="1">
        <v>21920550.219999999</v>
      </c>
      <c r="H1468" s="1">
        <v>21920550.219999999</v>
      </c>
    </row>
    <row r="1469" spans="1:8" x14ac:dyDescent="0.25">
      <c r="A1469">
        <v>830</v>
      </c>
      <c r="B1469">
        <v>5</v>
      </c>
      <c r="C1469">
        <v>4</v>
      </c>
      <c r="D1469">
        <v>7</v>
      </c>
      <c r="E1469">
        <v>2</v>
      </c>
      <c r="F1469" t="s">
        <v>469</v>
      </c>
      <c r="G1469" s="1">
        <v>416472.3</v>
      </c>
      <c r="H1469" s="1">
        <v>416472.3</v>
      </c>
    </row>
    <row r="1470" spans="1:8" x14ac:dyDescent="0.25">
      <c r="A1470">
        <v>830</v>
      </c>
      <c r="B1470">
        <v>5</v>
      </c>
      <c r="C1470">
        <v>4</v>
      </c>
      <c r="D1470">
        <v>7</v>
      </c>
      <c r="E1470">
        <v>90</v>
      </c>
      <c r="F1470" t="s">
        <v>470</v>
      </c>
      <c r="G1470" s="1">
        <v>76360.460000000006</v>
      </c>
      <c r="H1470" s="1">
        <v>76360.460000000006</v>
      </c>
    </row>
    <row r="1471" spans="1:8" x14ac:dyDescent="0.25">
      <c r="A1471">
        <v>830</v>
      </c>
      <c r="B1471">
        <v>5</v>
      </c>
      <c r="C1471">
        <v>4</v>
      </c>
      <c r="D1471">
        <v>9</v>
      </c>
      <c r="E1471">
        <v>1</v>
      </c>
      <c r="F1471" t="s">
        <v>471</v>
      </c>
      <c r="G1471" s="1">
        <v>8193.15</v>
      </c>
      <c r="H1471" s="1">
        <v>8193.15</v>
      </c>
    </row>
    <row r="1472" spans="1:8" x14ac:dyDescent="0.25">
      <c r="A1472">
        <v>830</v>
      </c>
      <c r="B1472">
        <v>6</v>
      </c>
      <c r="C1472">
        <v>1</v>
      </c>
      <c r="D1472">
        <v>1</v>
      </c>
      <c r="E1472">
        <v>1</v>
      </c>
      <c r="F1472" t="s">
        <v>510</v>
      </c>
      <c r="G1472" s="1">
        <v>225759.93</v>
      </c>
      <c r="H1472" s="1">
        <v>225759.93</v>
      </c>
    </row>
    <row r="1473" spans="1:8" x14ac:dyDescent="0.25">
      <c r="A1473">
        <v>830</v>
      </c>
      <c r="B1473">
        <v>6</v>
      </c>
      <c r="C1473">
        <v>1</v>
      </c>
      <c r="D1473">
        <v>2</v>
      </c>
      <c r="E1473">
        <v>1</v>
      </c>
      <c r="F1473" t="s">
        <v>511</v>
      </c>
      <c r="G1473" s="1">
        <v>78806.39</v>
      </c>
      <c r="H1473" s="1">
        <v>78806.39</v>
      </c>
    </row>
    <row r="1474" spans="1:8" x14ac:dyDescent="0.25">
      <c r="A1474">
        <v>830</v>
      </c>
      <c r="B1474">
        <v>6</v>
      </c>
      <c r="C1474">
        <v>1</v>
      </c>
      <c r="D1474">
        <v>2</v>
      </c>
      <c r="E1474">
        <v>2</v>
      </c>
      <c r="F1474" t="s">
        <v>512</v>
      </c>
      <c r="G1474" s="1">
        <v>1271925.33</v>
      </c>
      <c r="H1474" s="1">
        <v>1271925.33</v>
      </c>
    </row>
    <row r="1475" spans="1:8" x14ac:dyDescent="0.25">
      <c r="A1475">
        <v>830</v>
      </c>
      <c r="B1475">
        <v>6</v>
      </c>
      <c r="C1475">
        <v>1</v>
      </c>
      <c r="D1475">
        <v>2</v>
      </c>
      <c r="E1475">
        <v>4</v>
      </c>
      <c r="F1475" t="s">
        <v>513</v>
      </c>
      <c r="G1475" s="1">
        <v>35282</v>
      </c>
      <c r="H1475" s="1">
        <v>35282</v>
      </c>
    </row>
    <row r="1476" spans="1:8" x14ac:dyDescent="0.25">
      <c r="A1476">
        <v>830</v>
      </c>
      <c r="B1476">
        <v>6</v>
      </c>
      <c r="C1476">
        <v>1</v>
      </c>
      <c r="D1476">
        <v>2</v>
      </c>
      <c r="E1476">
        <v>5</v>
      </c>
      <c r="F1476" t="s">
        <v>514</v>
      </c>
      <c r="G1476" s="1">
        <v>84445.1</v>
      </c>
      <c r="H1476" s="1">
        <v>84445.1</v>
      </c>
    </row>
    <row r="1477" spans="1:8" x14ac:dyDescent="0.25">
      <c r="A1477">
        <v>830</v>
      </c>
      <c r="B1477">
        <v>6</v>
      </c>
      <c r="C1477">
        <v>1</v>
      </c>
      <c r="D1477">
        <v>2</v>
      </c>
      <c r="E1477">
        <v>90</v>
      </c>
      <c r="F1477" t="s">
        <v>515</v>
      </c>
      <c r="G1477" s="1">
        <v>930017.44</v>
      </c>
      <c r="H1477" s="1">
        <v>930017.44</v>
      </c>
    </row>
    <row r="1478" spans="1:8" x14ac:dyDescent="0.25">
      <c r="A1478">
        <v>830</v>
      </c>
      <c r="B1478">
        <v>6</v>
      </c>
      <c r="C1478">
        <v>1</v>
      </c>
      <c r="D1478">
        <v>7</v>
      </c>
      <c r="E1478">
        <v>3</v>
      </c>
      <c r="F1478" t="s">
        <v>516</v>
      </c>
      <c r="G1478" s="1">
        <v>77036.56</v>
      </c>
      <c r="H1478" s="1">
        <v>77036.56</v>
      </c>
    </row>
    <row r="1479" spans="1:8" x14ac:dyDescent="0.25">
      <c r="A1479">
        <v>830</v>
      </c>
      <c r="B1479">
        <v>6</v>
      </c>
      <c r="C1479">
        <v>3</v>
      </c>
      <c r="D1479">
        <v>1</v>
      </c>
      <c r="E1479">
        <v>1</v>
      </c>
      <c r="F1479" t="s">
        <v>517</v>
      </c>
      <c r="G1479" s="1">
        <v>1027517.2</v>
      </c>
      <c r="H1479" s="1">
        <v>1027517.2</v>
      </c>
    </row>
    <row r="1480" spans="1:8" x14ac:dyDescent="0.25">
      <c r="A1480">
        <v>830</v>
      </c>
      <c r="B1480">
        <v>6</v>
      </c>
      <c r="C1480">
        <v>3</v>
      </c>
      <c r="D1480">
        <v>2</v>
      </c>
      <c r="E1480">
        <v>2</v>
      </c>
      <c r="F1480" t="s">
        <v>518</v>
      </c>
      <c r="G1480" s="1">
        <v>3776</v>
      </c>
      <c r="H1480" s="1">
        <v>3776</v>
      </c>
    </row>
    <row r="1481" spans="1:8" x14ac:dyDescent="0.25">
      <c r="A1481">
        <v>830</v>
      </c>
      <c r="B1481">
        <v>6</v>
      </c>
      <c r="C1481">
        <v>3</v>
      </c>
      <c r="D1481">
        <v>3</v>
      </c>
      <c r="E1481">
        <v>1</v>
      </c>
      <c r="F1481" t="s">
        <v>519</v>
      </c>
      <c r="G1481" s="1">
        <v>809020.9</v>
      </c>
      <c r="H1481" s="1">
        <v>809020.9</v>
      </c>
    </row>
    <row r="1482" spans="1:8" x14ac:dyDescent="0.25">
      <c r="A1482">
        <v>830</v>
      </c>
      <c r="B1482">
        <v>6</v>
      </c>
      <c r="C1482">
        <v>4</v>
      </c>
      <c r="D1482">
        <v>1</v>
      </c>
      <c r="E1482">
        <v>90</v>
      </c>
      <c r="F1482" t="s">
        <v>520</v>
      </c>
      <c r="G1482" s="1">
        <v>24927092.09</v>
      </c>
      <c r="H1482" s="1">
        <v>24927092.09</v>
      </c>
    </row>
    <row r="1483" spans="1:8" x14ac:dyDescent="0.25">
      <c r="A1483">
        <v>830</v>
      </c>
      <c r="B1483">
        <v>6</v>
      </c>
      <c r="C1483">
        <v>4</v>
      </c>
      <c r="D1483">
        <v>2</v>
      </c>
      <c r="E1483">
        <v>90</v>
      </c>
      <c r="F1483" t="s">
        <v>521</v>
      </c>
      <c r="G1483" s="1">
        <v>2560890.42</v>
      </c>
      <c r="H1483" s="1">
        <v>2560890.42</v>
      </c>
    </row>
    <row r="1484" spans="1:8" x14ac:dyDescent="0.25">
      <c r="A1484">
        <v>830</v>
      </c>
      <c r="B1484">
        <v>6</v>
      </c>
      <c r="C1484">
        <v>4</v>
      </c>
      <c r="D1484">
        <v>3</v>
      </c>
      <c r="E1484">
        <v>2</v>
      </c>
      <c r="F1484" t="s">
        <v>522</v>
      </c>
      <c r="G1484" s="1">
        <v>3828000</v>
      </c>
      <c r="H1484" s="1">
        <v>3828000</v>
      </c>
    </row>
    <row r="1485" spans="1:8" x14ac:dyDescent="0.25">
      <c r="A1485">
        <v>830</v>
      </c>
      <c r="B1485">
        <v>6</v>
      </c>
      <c r="C1485">
        <v>4</v>
      </c>
      <c r="D1485">
        <v>3</v>
      </c>
      <c r="E1485">
        <v>90</v>
      </c>
      <c r="F1485" t="s">
        <v>521</v>
      </c>
      <c r="G1485" s="1">
        <v>573725.03</v>
      </c>
      <c r="H1485" s="1">
        <v>573725.03</v>
      </c>
    </row>
    <row r="1486" spans="1:8" x14ac:dyDescent="0.25">
      <c r="A1486">
        <v>830</v>
      </c>
      <c r="B1486">
        <v>6</v>
      </c>
      <c r="C1486">
        <v>5</v>
      </c>
      <c r="D1486">
        <v>1</v>
      </c>
      <c r="E1486">
        <v>1</v>
      </c>
      <c r="F1486" t="s">
        <v>523</v>
      </c>
      <c r="G1486" s="1">
        <v>477194</v>
      </c>
      <c r="H1486" s="1">
        <v>477194</v>
      </c>
    </row>
    <row r="1487" spans="1:8" x14ac:dyDescent="0.25">
      <c r="A1487">
        <v>830</v>
      </c>
      <c r="B1487">
        <v>6</v>
      </c>
      <c r="C1487">
        <v>5</v>
      </c>
      <c r="D1487">
        <v>7</v>
      </c>
      <c r="E1487">
        <v>90</v>
      </c>
      <c r="F1487" t="s">
        <v>297</v>
      </c>
      <c r="G1487" s="1">
        <v>3600341.62</v>
      </c>
      <c r="H1487" s="1">
        <v>3600341.62</v>
      </c>
    </row>
    <row r="1488" spans="1:8" x14ac:dyDescent="0.25">
      <c r="A1488">
        <v>830</v>
      </c>
      <c r="B1488">
        <v>6</v>
      </c>
      <c r="C1488">
        <v>6</v>
      </c>
      <c r="D1488">
        <v>1</v>
      </c>
      <c r="E1488">
        <v>90</v>
      </c>
      <c r="F1488" t="s">
        <v>499</v>
      </c>
      <c r="G1488" s="1">
        <v>448985.28</v>
      </c>
      <c r="H1488" s="1">
        <v>448985.28</v>
      </c>
    </row>
    <row r="1489" spans="1:8" x14ac:dyDescent="0.25">
      <c r="A1489">
        <v>830</v>
      </c>
      <c r="B1489">
        <v>6</v>
      </c>
      <c r="C1489">
        <v>6</v>
      </c>
      <c r="D1489">
        <v>5</v>
      </c>
      <c r="E1489">
        <v>6</v>
      </c>
      <c r="F1489" t="s">
        <v>430</v>
      </c>
      <c r="G1489" s="1">
        <v>1068673.08</v>
      </c>
      <c r="H1489" s="1">
        <v>1068673.08</v>
      </c>
    </row>
    <row r="1490" spans="1:8" x14ac:dyDescent="0.25">
      <c r="A1490">
        <v>830</v>
      </c>
      <c r="B1490">
        <v>6</v>
      </c>
      <c r="C1490">
        <v>7</v>
      </c>
      <c r="D1490">
        <v>1</v>
      </c>
      <c r="E1490">
        <v>1</v>
      </c>
      <c r="F1490" t="s">
        <v>523</v>
      </c>
      <c r="G1490" s="1">
        <v>8888490.1899999995</v>
      </c>
      <c r="H1490" s="1">
        <v>8888490.1899999995</v>
      </c>
    </row>
    <row r="1491" spans="1:8" x14ac:dyDescent="0.25">
      <c r="A1491">
        <v>830</v>
      </c>
      <c r="B1491">
        <v>6</v>
      </c>
      <c r="C1491">
        <v>7</v>
      </c>
      <c r="D1491">
        <v>1</v>
      </c>
      <c r="E1491">
        <v>90</v>
      </c>
      <c r="F1491" t="s">
        <v>499</v>
      </c>
      <c r="G1491" s="1">
        <v>722101.4</v>
      </c>
      <c r="H1491" s="1">
        <v>722101.4</v>
      </c>
    </row>
    <row r="1492" spans="1:8" x14ac:dyDescent="0.25">
      <c r="A1492">
        <v>830</v>
      </c>
      <c r="B1492">
        <v>6</v>
      </c>
      <c r="C1492">
        <v>7</v>
      </c>
      <c r="D1492">
        <v>2</v>
      </c>
      <c r="E1492">
        <v>90</v>
      </c>
      <c r="F1492" t="s">
        <v>499</v>
      </c>
      <c r="G1492" s="1">
        <v>1126757.23</v>
      </c>
      <c r="H1492" s="1">
        <v>1126757.23</v>
      </c>
    </row>
    <row r="1493" spans="1:8" x14ac:dyDescent="0.25">
      <c r="A1493">
        <v>830</v>
      </c>
      <c r="B1493">
        <v>6</v>
      </c>
      <c r="C1493">
        <v>7</v>
      </c>
      <c r="D1493">
        <v>7</v>
      </c>
      <c r="E1493">
        <v>90</v>
      </c>
      <c r="F1493" t="s">
        <v>297</v>
      </c>
      <c r="G1493" s="1">
        <v>180326582.88999999</v>
      </c>
      <c r="H1493" s="1">
        <v>180326582.88999999</v>
      </c>
    </row>
    <row r="1494" spans="1:8" x14ac:dyDescent="0.25">
      <c r="A1494">
        <v>830</v>
      </c>
      <c r="B1494">
        <v>8</v>
      </c>
      <c r="C1494">
        <v>1</v>
      </c>
      <c r="D1494">
        <v>6</v>
      </c>
      <c r="E1494">
        <v>79</v>
      </c>
      <c r="F1494" t="s">
        <v>524</v>
      </c>
      <c r="G1494" s="1">
        <v>1420000</v>
      </c>
      <c r="H1494" s="1">
        <v>1420000</v>
      </c>
    </row>
    <row r="1495" spans="1:8" x14ac:dyDescent="0.25">
      <c r="A1495">
        <v>835</v>
      </c>
      <c r="B1495">
        <v>0</v>
      </c>
      <c r="C1495">
        <v>0</v>
      </c>
      <c r="D1495">
        <v>0</v>
      </c>
      <c r="E1495">
        <v>0</v>
      </c>
      <c r="F1495" t="s">
        <v>525</v>
      </c>
      <c r="G1495" s="1">
        <v>469846214.47000003</v>
      </c>
      <c r="H1495" s="1">
        <v>469846214.47000003</v>
      </c>
    </row>
    <row r="1496" spans="1:8" x14ac:dyDescent="0.25">
      <c r="A1496">
        <v>895</v>
      </c>
      <c r="B1496">
        <v>0</v>
      </c>
      <c r="C1496">
        <v>0</v>
      </c>
      <c r="D1496">
        <v>0</v>
      </c>
      <c r="E1496">
        <v>0</v>
      </c>
      <c r="F1496" t="s">
        <v>526</v>
      </c>
      <c r="G1496" s="1">
        <v>1152617113.8199999</v>
      </c>
      <c r="H1496" s="1">
        <v>1152617113.8199999</v>
      </c>
    </row>
    <row r="1497" spans="1:8" x14ac:dyDescent="0.25">
      <c r="A1497">
        <v>900</v>
      </c>
      <c r="B1497">
        <v>1</v>
      </c>
      <c r="C1497">
        <v>1</v>
      </c>
      <c r="D1497">
        <v>0</v>
      </c>
      <c r="E1497">
        <v>0</v>
      </c>
      <c r="F1497" t="s">
        <v>527</v>
      </c>
      <c r="G1497" s="1">
        <v>53258079.149999999</v>
      </c>
      <c r="H1497" s="1">
        <v>53258079.149999999</v>
      </c>
    </row>
    <row r="1498" spans="1:8" x14ac:dyDescent="0.25">
      <c r="A1498">
        <v>900</v>
      </c>
      <c r="B1498">
        <v>1</v>
      </c>
      <c r="C1498">
        <v>2</v>
      </c>
      <c r="D1498">
        <v>0</v>
      </c>
      <c r="E1498">
        <v>0</v>
      </c>
      <c r="F1498" t="s">
        <v>528</v>
      </c>
      <c r="G1498" s="1">
        <v>33985520.700000003</v>
      </c>
      <c r="H1498" s="1">
        <v>33985520.700000003</v>
      </c>
    </row>
    <row r="1499" spans="1:8" x14ac:dyDescent="0.25">
      <c r="A1499">
        <v>900</v>
      </c>
      <c r="B1499">
        <v>1</v>
      </c>
      <c r="C1499">
        <v>3</v>
      </c>
      <c r="D1499">
        <v>0</v>
      </c>
      <c r="E1499">
        <v>0</v>
      </c>
      <c r="F1499" t="s">
        <v>529</v>
      </c>
      <c r="G1499" s="1">
        <v>8422723.4800000004</v>
      </c>
      <c r="H1499" s="1">
        <v>8422723.4800000004</v>
      </c>
    </row>
    <row r="1500" spans="1:8" x14ac:dyDescent="0.25">
      <c r="A1500">
        <v>900</v>
      </c>
      <c r="B1500">
        <v>1</v>
      </c>
      <c r="C1500">
        <v>5</v>
      </c>
      <c r="D1500">
        <v>0</v>
      </c>
      <c r="E1500">
        <v>0</v>
      </c>
      <c r="F1500" t="s">
        <v>530</v>
      </c>
      <c r="G1500" s="1">
        <v>256982.52</v>
      </c>
      <c r="H1500" s="1">
        <v>256982.52</v>
      </c>
    </row>
    <row r="1501" spans="1:8" x14ac:dyDescent="0.25">
      <c r="A1501">
        <v>900</v>
      </c>
      <c r="B1501">
        <v>2</v>
      </c>
      <c r="C1501">
        <v>1</v>
      </c>
      <c r="D1501">
        <v>0</v>
      </c>
      <c r="E1501">
        <v>0</v>
      </c>
      <c r="F1501" t="s">
        <v>527</v>
      </c>
      <c r="G1501" s="1">
        <v>9773079.3200000003</v>
      </c>
      <c r="H1501" s="1">
        <v>9773079.3200000003</v>
      </c>
    </row>
    <row r="1502" spans="1:8" x14ac:dyDescent="0.25">
      <c r="A1502">
        <v>900</v>
      </c>
      <c r="B1502">
        <v>2</v>
      </c>
      <c r="C1502">
        <v>2</v>
      </c>
      <c r="D1502">
        <v>0</v>
      </c>
      <c r="E1502">
        <v>0</v>
      </c>
      <c r="F1502" t="s">
        <v>528</v>
      </c>
      <c r="G1502" s="1">
        <v>3844470.11</v>
      </c>
      <c r="H1502" s="1">
        <v>3844470.11</v>
      </c>
    </row>
    <row r="1503" spans="1:8" x14ac:dyDescent="0.25">
      <c r="A1503">
        <v>900</v>
      </c>
      <c r="B1503">
        <v>2</v>
      </c>
      <c r="C1503">
        <v>3</v>
      </c>
      <c r="D1503">
        <v>0</v>
      </c>
      <c r="E1503">
        <v>0</v>
      </c>
      <c r="F1503" t="s">
        <v>529</v>
      </c>
      <c r="G1503" s="1">
        <v>1593605.99</v>
      </c>
      <c r="H1503" s="1">
        <v>1593605.99</v>
      </c>
    </row>
    <row r="1504" spans="1:8" x14ac:dyDescent="0.25">
      <c r="A1504">
        <v>900</v>
      </c>
      <c r="B1504">
        <v>3</v>
      </c>
      <c r="C1504">
        <v>1</v>
      </c>
      <c r="D1504">
        <v>0</v>
      </c>
      <c r="E1504">
        <v>0</v>
      </c>
      <c r="F1504" t="s">
        <v>531</v>
      </c>
      <c r="G1504" s="1">
        <v>36352.199999999997</v>
      </c>
      <c r="H1504" s="1">
        <v>36352.199999999997</v>
      </c>
    </row>
    <row r="1505" spans="1:8" x14ac:dyDescent="0.25">
      <c r="A1505">
        <v>900</v>
      </c>
      <c r="B1505">
        <v>3</v>
      </c>
      <c r="C1505">
        <v>2</v>
      </c>
      <c r="D1505">
        <v>0</v>
      </c>
      <c r="E1505">
        <v>0</v>
      </c>
      <c r="F1505" t="s">
        <v>532</v>
      </c>
      <c r="G1505" s="1">
        <v>40381766.840000004</v>
      </c>
      <c r="H1505" s="1">
        <v>40381766.840000004</v>
      </c>
    </row>
    <row r="1506" spans="1:8" x14ac:dyDescent="0.25">
      <c r="A1506">
        <v>900</v>
      </c>
      <c r="B1506">
        <v>3</v>
      </c>
      <c r="C1506">
        <v>3</v>
      </c>
      <c r="D1506">
        <v>0</v>
      </c>
      <c r="E1506">
        <v>0</v>
      </c>
      <c r="F1506" t="s">
        <v>533</v>
      </c>
      <c r="G1506" s="1">
        <v>6276102.2300000004</v>
      </c>
      <c r="H1506" s="1">
        <v>6276102.2300000004</v>
      </c>
    </row>
    <row r="1507" spans="1:8" x14ac:dyDescent="0.25">
      <c r="A1507">
        <v>900</v>
      </c>
      <c r="B1507">
        <v>3</v>
      </c>
      <c r="C1507">
        <v>4</v>
      </c>
      <c r="D1507">
        <v>0</v>
      </c>
      <c r="E1507">
        <v>0</v>
      </c>
      <c r="F1507" t="s">
        <v>534</v>
      </c>
      <c r="G1507" s="1">
        <v>29180807.670000002</v>
      </c>
      <c r="H1507" s="1">
        <v>29180807.670000002</v>
      </c>
    </row>
    <row r="1508" spans="1:8" x14ac:dyDescent="0.25">
      <c r="A1508">
        <v>900</v>
      </c>
      <c r="B1508">
        <v>3</v>
      </c>
      <c r="C1508">
        <v>5</v>
      </c>
      <c r="D1508">
        <v>0</v>
      </c>
      <c r="E1508">
        <v>0</v>
      </c>
      <c r="F1508" t="s">
        <v>535</v>
      </c>
      <c r="G1508" s="1">
        <v>39759145.549999997</v>
      </c>
      <c r="H1508" s="1">
        <v>39759145.549999997</v>
      </c>
    </row>
    <row r="1509" spans="1:8" x14ac:dyDescent="0.25">
      <c r="A1509">
        <v>900</v>
      </c>
      <c r="B1509">
        <v>3</v>
      </c>
      <c r="C1509">
        <v>6</v>
      </c>
      <c r="D1509">
        <v>0</v>
      </c>
      <c r="E1509">
        <v>0</v>
      </c>
      <c r="F1509" t="s">
        <v>536</v>
      </c>
      <c r="G1509" s="1">
        <v>3275747.57</v>
      </c>
      <c r="H1509" s="1">
        <v>3275747.57</v>
      </c>
    </row>
    <row r="1510" spans="1:8" x14ac:dyDescent="0.25">
      <c r="A1510">
        <v>900</v>
      </c>
      <c r="B1510">
        <v>3</v>
      </c>
      <c r="C1510">
        <v>7</v>
      </c>
      <c r="D1510">
        <v>0</v>
      </c>
      <c r="E1510">
        <v>0</v>
      </c>
      <c r="F1510" t="s">
        <v>537</v>
      </c>
      <c r="G1510" s="1">
        <v>3482321.97</v>
      </c>
      <c r="H1510" s="1">
        <v>3482321.97</v>
      </c>
    </row>
    <row r="1511" spans="1:8" x14ac:dyDescent="0.25">
      <c r="A1511">
        <v>900</v>
      </c>
      <c r="B1511">
        <v>3</v>
      </c>
      <c r="C1511">
        <v>8</v>
      </c>
      <c r="D1511">
        <v>0</v>
      </c>
      <c r="E1511">
        <v>0</v>
      </c>
      <c r="F1511" t="s">
        <v>538</v>
      </c>
      <c r="G1511" s="1">
        <v>971292.26</v>
      </c>
      <c r="H1511" s="1">
        <v>971292.26</v>
      </c>
    </row>
    <row r="1512" spans="1:8" x14ac:dyDescent="0.25">
      <c r="A1512">
        <v>900</v>
      </c>
      <c r="B1512">
        <v>3</v>
      </c>
      <c r="C1512">
        <v>9</v>
      </c>
      <c r="D1512">
        <v>0</v>
      </c>
      <c r="E1512">
        <v>0</v>
      </c>
      <c r="F1512" t="s">
        <v>539</v>
      </c>
      <c r="G1512" s="1">
        <v>9981190.3300000001</v>
      </c>
      <c r="H1512" s="1">
        <v>9981190.3300000001</v>
      </c>
    </row>
    <row r="1513" spans="1:8" x14ac:dyDescent="0.25">
      <c r="A1513">
        <v>900</v>
      </c>
      <c r="B1513">
        <v>5</v>
      </c>
      <c r="C1513">
        <v>1</v>
      </c>
      <c r="D1513">
        <v>0</v>
      </c>
      <c r="E1513">
        <v>0</v>
      </c>
      <c r="F1513" t="s">
        <v>540</v>
      </c>
      <c r="G1513" s="1">
        <v>6649186.9800000004</v>
      </c>
      <c r="H1513" s="1">
        <v>6649186.9800000004</v>
      </c>
    </row>
    <row r="1514" spans="1:8" x14ac:dyDescent="0.25">
      <c r="A1514">
        <v>900</v>
      </c>
      <c r="B1514">
        <v>5</v>
      </c>
      <c r="C1514">
        <v>3</v>
      </c>
      <c r="D1514">
        <v>0</v>
      </c>
      <c r="E1514">
        <v>0</v>
      </c>
      <c r="F1514" t="s">
        <v>541</v>
      </c>
      <c r="G1514" s="1">
        <v>1170467.03</v>
      </c>
      <c r="H1514" s="1">
        <v>1170467.03</v>
      </c>
    </row>
    <row r="1515" spans="1:8" x14ac:dyDescent="0.25">
      <c r="A1515">
        <v>900</v>
      </c>
      <c r="B1515">
        <v>5</v>
      </c>
      <c r="C1515">
        <v>4</v>
      </c>
      <c r="D1515">
        <v>0</v>
      </c>
      <c r="E1515">
        <v>0</v>
      </c>
      <c r="F1515" t="s">
        <v>542</v>
      </c>
      <c r="G1515" s="1">
        <v>38355841.579999998</v>
      </c>
      <c r="H1515" s="1">
        <v>38355841.579999998</v>
      </c>
    </row>
    <row r="1516" spans="1:8" x14ac:dyDescent="0.25">
      <c r="A1516">
        <v>900</v>
      </c>
      <c r="B1516">
        <v>6</v>
      </c>
      <c r="C1516">
        <v>1</v>
      </c>
      <c r="D1516">
        <v>0</v>
      </c>
      <c r="E1516">
        <v>0</v>
      </c>
      <c r="F1516" t="s">
        <v>543</v>
      </c>
      <c r="G1516" s="1">
        <v>6674840.25</v>
      </c>
      <c r="H1516" s="1">
        <v>6674840.25</v>
      </c>
    </row>
    <row r="1517" spans="1:8" x14ac:dyDescent="0.25">
      <c r="A1517">
        <v>900</v>
      </c>
      <c r="B1517">
        <v>6</v>
      </c>
      <c r="C1517">
        <v>2</v>
      </c>
      <c r="D1517">
        <v>0</v>
      </c>
      <c r="E1517">
        <v>0</v>
      </c>
      <c r="F1517" t="s">
        <v>544</v>
      </c>
      <c r="G1517" s="1">
        <v>3672002</v>
      </c>
      <c r="H1517" s="1">
        <v>3672002</v>
      </c>
    </row>
    <row r="1518" spans="1:8" x14ac:dyDescent="0.25">
      <c r="A1518">
        <v>900</v>
      </c>
      <c r="B1518">
        <v>6</v>
      </c>
      <c r="C1518">
        <v>3</v>
      </c>
      <c r="D1518">
        <v>0</v>
      </c>
      <c r="E1518">
        <v>0</v>
      </c>
      <c r="F1518" t="s">
        <v>545</v>
      </c>
      <c r="G1518" s="1">
        <v>3084809.9</v>
      </c>
      <c r="H1518" s="1">
        <v>3084809.9</v>
      </c>
    </row>
    <row r="1519" spans="1:8" x14ac:dyDescent="0.25">
      <c r="A1519">
        <v>900</v>
      </c>
      <c r="B1519">
        <v>6</v>
      </c>
      <c r="C1519">
        <v>4</v>
      </c>
      <c r="D1519">
        <v>0</v>
      </c>
      <c r="E1519">
        <v>0</v>
      </c>
      <c r="F1519" t="s">
        <v>546</v>
      </c>
      <c r="G1519" s="1">
        <v>34857875.859999999</v>
      </c>
      <c r="H1519" s="1">
        <v>34857875.859999999</v>
      </c>
    </row>
    <row r="1520" spans="1:8" x14ac:dyDescent="0.25">
      <c r="A1520">
        <v>900</v>
      </c>
      <c r="B1520">
        <v>6</v>
      </c>
      <c r="C1520">
        <v>5</v>
      </c>
      <c r="D1520">
        <v>0</v>
      </c>
      <c r="E1520">
        <v>0</v>
      </c>
      <c r="F1520" t="s">
        <v>547</v>
      </c>
      <c r="G1520" s="1">
        <v>15000008.380000001</v>
      </c>
      <c r="H1520" s="1">
        <v>15000008.380000001</v>
      </c>
    </row>
    <row r="1521" spans="1:8" x14ac:dyDescent="0.25">
      <c r="A1521">
        <v>900</v>
      </c>
      <c r="B1521">
        <v>6</v>
      </c>
      <c r="C1521">
        <v>6</v>
      </c>
      <c r="D1521">
        <v>0</v>
      </c>
      <c r="E1521">
        <v>0</v>
      </c>
      <c r="F1521" t="s">
        <v>548</v>
      </c>
      <c r="G1521" s="1">
        <v>1688427.64</v>
      </c>
      <c r="H1521" s="1">
        <v>1688427.64</v>
      </c>
    </row>
    <row r="1522" spans="1:8" x14ac:dyDescent="0.25">
      <c r="A1522">
        <v>900</v>
      </c>
      <c r="B1522">
        <v>6</v>
      </c>
      <c r="C1522">
        <v>7</v>
      </c>
      <c r="D1522">
        <v>0</v>
      </c>
      <c r="E1522">
        <v>0</v>
      </c>
      <c r="F1522" t="s">
        <v>549</v>
      </c>
      <c r="G1522" s="1">
        <v>202388853.12</v>
      </c>
      <c r="H1522" s="1">
        <v>202388853.12</v>
      </c>
    </row>
    <row r="1523" spans="1:8" x14ac:dyDescent="0.25">
      <c r="A1523">
        <v>900</v>
      </c>
      <c r="B1523">
        <v>8</v>
      </c>
      <c r="C1523">
        <v>1</v>
      </c>
      <c r="D1523">
        <v>0</v>
      </c>
      <c r="E1523">
        <v>0</v>
      </c>
      <c r="F1523" t="s">
        <v>550</v>
      </c>
      <c r="G1523" s="1">
        <v>1420000</v>
      </c>
      <c r="H1523" s="1">
        <v>1420000</v>
      </c>
    </row>
    <row r="1524" spans="1:8" x14ac:dyDescent="0.25">
      <c r="A1524">
        <v>901</v>
      </c>
      <c r="B1524">
        <v>1</v>
      </c>
      <c r="C1524">
        <v>1</v>
      </c>
      <c r="D1524">
        <v>1</v>
      </c>
      <c r="E1524">
        <v>0</v>
      </c>
      <c r="F1524" t="s">
        <v>527</v>
      </c>
      <c r="G1524" s="1">
        <v>48915000</v>
      </c>
      <c r="H1524" s="1">
        <v>48915000</v>
      </c>
    </row>
    <row r="1525" spans="1:8" x14ac:dyDescent="0.25">
      <c r="A1525">
        <v>901</v>
      </c>
      <c r="B1525">
        <v>1</v>
      </c>
      <c r="C1525">
        <v>1</v>
      </c>
      <c r="D1525">
        <v>2</v>
      </c>
      <c r="E1525">
        <v>0</v>
      </c>
      <c r="F1525" t="s">
        <v>528</v>
      </c>
      <c r="G1525" s="1">
        <v>31117000</v>
      </c>
      <c r="H1525" s="1">
        <v>31117000</v>
      </c>
    </row>
    <row r="1526" spans="1:8" x14ac:dyDescent="0.25">
      <c r="A1526">
        <v>901</v>
      </c>
      <c r="B1526">
        <v>1</v>
      </c>
      <c r="C1526">
        <v>1</v>
      </c>
      <c r="D1526">
        <v>3</v>
      </c>
      <c r="E1526">
        <v>0</v>
      </c>
      <c r="F1526" t="s">
        <v>529</v>
      </c>
      <c r="G1526" s="1">
        <v>8030000</v>
      </c>
      <c r="H1526" s="1">
        <v>8030000</v>
      </c>
    </row>
    <row r="1527" spans="1:8" x14ac:dyDescent="0.25">
      <c r="A1527">
        <v>901</v>
      </c>
      <c r="B1527">
        <v>1</v>
      </c>
      <c r="C1527">
        <v>1</v>
      </c>
      <c r="D1527">
        <v>5</v>
      </c>
      <c r="E1527">
        <v>0</v>
      </c>
      <c r="F1527" t="s">
        <v>530</v>
      </c>
      <c r="G1527" s="1">
        <v>180000</v>
      </c>
      <c r="H1527" s="1">
        <v>180000</v>
      </c>
    </row>
    <row r="1528" spans="1:8" x14ac:dyDescent="0.25">
      <c r="A1528">
        <v>901</v>
      </c>
      <c r="B1528">
        <v>1</v>
      </c>
      <c r="C1528">
        <v>2</v>
      </c>
      <c r="D1528">
        <v>1</v>
      </c>
      <c r="E1528">
        <v>0</v>
      </c>
      <c r="F1528" t="s">
        <v>527</v>
      </c>
      <c r="G1528" s="1">
        <v>9205000</v>
      </c>
      <c r="H1528" s="1">
        <v>9205000</v>
      </c>
    </row>
    <row r="1529" spans="1:8" x14ac:dyDescent="0.25">
      <c r="A1529">
        <v>901</v>
      </c>
      <c r="B1529">
        <v>1</v>
      </c>
      <c r="C1529">
        <v>2</v>
      </c>
      <c r="D1529">
        <v>2</v>
      </c>
      <c r="E1529">
        <v>0</v>
      </c>
      <c r="F1529" t="s">
        <v>528</v>
      </c>
      <c r="G1529" s="1">
        <v>3173000</v>
      </c>
      <c r="H1529" s="1">
        <v>3173000</v>
      </c>
    </row>
    <row r="1530" spans="1:8" x14ac:dyDescent="0.25">
      <c r="A1530">
        <v>901</v>
      </c>
      <c r="B1530">
        <v>1</v>
      </c>
      <c r="C1530">
        <v>2</v>
      </c>
      <c r="D1530">
        <v>3</v>
      </c>
      <c r="E1530">
        <v>0</v>
      </c>
      <c r="F1530" t="s">
        <v>529</v>
      </c>
      <c r="G1530" s="1">
        <v>1484000</v>
      </c>
      <c r="H1530" s="1">
        <v>1484000</v>
      </c>
    </row>
    <row r="1531" spans="1:8" x14ac:dyDescent="0.25">
      <c r="A1531">
        <v>901</v>
      </c>
      <c r="B1531">
        <v>1</v>
      </c>
      <c r="C1531">
        <v>3</v>
      </c>
      <c r="D1531">
        <v>1</v>
      </c>
      <c r="E1531">
        <v>0</v>
      </c>
      <c r="F1531" t="s">
        <v>531</v>
      </c>
      <c r="G1531" s="1">
        <v>19000</v>
      </c>
      <c r="H1531" s="1">
        <v>19000</v>
      </c>
    </row>
    <row r="1532" spans="1:8" x14ac:dyDescent="0.25">
      <c r="A1532">
        <v>901</v>
      </c>
      <c r="B1532">
        <v>1</v>
      </c>
      <c r="C1532">
        <v>3</v>
      </c>
      <c r="D1532">
        <v>2</v>
      </c>
      <c r="E1532">
        <v>0</v>
      </c>
      <c r="F1532" t="s">
        <v>532</v>
      </c>
      <c r="G1532" s="1">
        <v>34195000</v>
      </c>
      <c r="H1532" s="1">
        <v>34195000</v>
      </c>
    </row>
    <row r="1533" spans="1:8" x14ac:dyDescent="0.25">
      <c r="A1533">
        <v>901</v>
      </c>
      <c r="B1533">
        <v>1</v>
      </c>
      <c r="C1533">
        <v>3</v>
      </c>
      <c r="D1533">
        <v>3</v>
      </c>
      <c r="E1533">
        <v>0</v>
      </c>
      <c r="F1533" t="s">
        <v>533</v>
      </c>
      <c r="G1533" s="1">
        <v>4430000</v>
      </c>
      <c r="H1533" s="1">
        <v>4430000</v>
      </c>
    </row>
    <row r="1534" spans="1:8" x14ac:dyDescent="0.25">
      <c r="A1534">
        <v>901</v>
      </c>
      <c r="B1534">
        <v>1</v>
      </c>
      <c r="C1534">
        <v>3</v>
      </c>
      <c r="D1534">
        <v>4</v>
      </c>
      <c r="E1534">
        <v>0</v>
      </c>
      <c r="F1534" t="s">
        <v>534</v>
      </c>
      <c r="G1534" s="1">
        <v>18131000</v>
      </c>
      <c r="H1534" s="1">
        <v>18131000</v>
      </c>
    </row>
    <row r="1535" spans="1:8" x14ac:dyDescent="0.25">
      <c r="A1535">
        <v>901</v>
      </c>
      <c r="B1535">
        <v>1</v>
      </c>
      <c r="C1535">
        <v>3</v>
      </c>
      <c r="D1535">
        <v>5</v>
      </c>
      <c r="E1535">
        <v>0</v>
      </c>
      <c r="F1535" t="s">
        <v>535</v>
      </c>
      <c r="G1535" s="1">
        <v>28641000</v>
      </c>
      <c r="H1535" s="1">
        <v>28641000</v>
      </c>
    </row>
    <row r="1536" spans="1:8" x14ac:dyDescent="0.25">
      <c r="A1536">
        <v>901</v>
      </c>
      <c r="B1536">
        <v>1</v>
      </c>
      <c r="C1536">
        <v>3</v>
      </c>
      <c r="D1536">
        <v>6</v>
      </c>
      <c r="E1536">
        <v>0</v>
      </c>
      <c r="F1536" t="s">
        <v>536</v>
      </c>
      <c r="G1536" s="1">
        <v>1999000</v>
      </c>
      <c r="H1536" s="1">
        <v>1999000</v>
      </c>
    </row>
    <row r="1537" spans="1:8" x14ac:dyDescent="0.25">
      <c r="A1537">
        <v>901</v>
      </c>
      <c r="B1537">
        <v>1</v>
      </c>
      <c r="C1537">
        <v>3</v>
      </c>
      <c r="D1537">
        <v>7</v>
      </c>
      <c r="E1537">
        <v>0</v>
      </c>
      <c r="F1537" t="s">
        <v>537</v>
      </c>
      <c r="G1537" s="1">
        <v>2262000</v>
      </c>
      <c r="H1537" s="1">
        <v>2262000</v>
      </c>
    </row>
    <row r="1538" spans="1:8" x14ac:dyDescent="0.25">
      <c r="A1538">
        <v>901</v>
      </c>
      <c r="B1538">
        <v>1</v>
      </c>
      <c r="C1538">
        <v>3</v>
      </c>
      <c r="D1538">
        <v>8</v>
      </c>
      <c r="E1538">
        <v>0</v>
      </c>
      <c r="F1538" t="s">
        <v>538</v>
      </c>
      <c r="G1538" s="1">
        <v>821000</v>
      </c>
      <c r="H1538" s="1">
        <v>821000</v>
      </c>
    </row>
    <row r="1539" spans="1:8" x14ac:dyDescent="0.25">
      <c r="A1539">
        <v>901</v>
      </c>
      <c r="B1539">
        <v>1</v>
      </c>
      <c r="C1539">
        <v>5</v>
      </c>
      <c r="D1539">
        <v>1</v>
      </c>
      <c r="E1539">
        <v>0</v>
      </c>
      <c r="F1539" t="s">
        <v>540</v>
      </c>
      <c r="G1539" s="1">
        <v>4361000</v>
      </c>
      <c r="H1539" s="1">
        <v>4361000</v>
      </c>
    </row>
    <row r="1540" spans="1:8" x14ac:dyDescent="0.25">
      <c r="A1540">
        <v>901</v>
      </c>
      <c r="B1540">
        <v>1</v>
      </c>
      <c r="C1540">
        <v>5</v>
      </c>
      <c r="D1540">
        <v>3</v>
      </c>
      <c r="E1540">
        <v>0</v>
      </c>
      <c r="F1540" t="s">
        <v>541</v>
      </c>
      <c r="G1540" s="1">
        <v>1144000</v>
      </c>
      <c r="H1540" s="1">
        <v>1144000</v>
      </c>
    </row>
    <row r="1541" spans="1:8" x14ac:dyDescent="0.25">
      <c r="A1541">
        <v>901</v>
      </c>
      <c r="B1541">
        <v>1</v>
      </c>
      <c r="C1541">
        <v>5</v>
      </c>
      <c r="D1541">
        <v>4</v>
      </c>
      <c r="E1541">
        <v>0</v>
      </c>
      <c r="F1541" t="s">
        <v>542</v>
      </c>
      <c r="G1541" s="1">
        <v>29707000</v>
      </c>
      <c r="H1541" s="1">
        <v>29707000</v>
      </c>
    </row>
    <row r="1542" spans="1:8" x14ac:dyDescent="0.25">
      <c r="A1542">
        <v>901</v>
      </c>
      <c r="B1542">
        <v>1</v>
      </c>
      <c r="C1542">
        <v>6</v>
      </c>
      <c r="D1542">
        <v>1</v>
      </c>
      <c r="E1542">
        <v>0</v>
      </c>
      <c r="F1542" t="s">
        <v>543</v>
      </c>
      <c r="G1542" s="1">
        <v>5898249</v>
      </c>
      <c r="H1542" s="1">
        <v>5898249</v>
      </c>
    </row>
    <row r="1543" spans="1:8" x14ac:dyDescent="0.25">
      <c r="A1543">
        <v>901</v>
      </c>
      <c r="B1543">
        <v>1</v>
      </c>
      <c r="C1543">
        <v>6</v>
      </c>
      <c r="D1543">
        <v>2</v>
      </c>
      <c r="E1543">
        <v>0</v>
      </c>
      <c r="F1543" t="s">
        <v>544</v>
      </c>
      <c r="G1543" s="1">
        <v>1575334</v>
      </c>
      <c r="H1543" s="1">
        <v>1575334</v>
      </c>
    </row>
    <row r="1544" spans="1:8" x14ac:dyDescent="0.25">
      <c r="A1544">
        <v>901</v>
      </c>
      <c r="B1544">
        <v>1</v>
      </c>
      <c r="C1544">
        <v>6</v>
      </c>
      <c r="D1544">
        <v>3</v>
      </c>
      <c r="E1544">
        <v>0</v>
      </c>
      <c r="F1544" t="s">
        <v>545</v>
      </c>
      <c r="G1544" s="1">
        <v>1047032</v>
      </c>
      <c r="H1544" s="1">
        <v>1047032</v>
      </c>
    </row>
    <row r="1545" spans="1:8" x14ac:dyDescent="0.25">
      <c r="A1545">
        <v>901</v>
      </c>
      <c r="B1545">
        <v>1</v>
      </c>
      <c r="C1545">
        <v>6</v>
      </c>
      <c r="D1545">
        <v>4</v>
      </c>
      <c r="E1545">
        <v>0</v>
      </c>
      <c r="F1545" t="s">
        <v>546</v>
      </c>
      <c r="G1545" s="1">
        <v>25000000</v>
      </c>
      <c r="H1545" s="1">
        <v>25000000</v>
      </c>
    </row>
    <row r="1546" spans="1:8" x14ac:dyDescent="0.25">
      <c r="A1546">
        <v>901</v>
      </c>
      <c r="B1546">
        <v>1</v>
      </c>
      <c r="C1546">
        <v>6</v>
      </c>
      <c r="D1546">
        <v>5</v>
      </c>
      <c r="E1546">
        <v>0</v>
      </c>
      <c r="F1546" t="s">
        <v>547</v>
      </c>
      <c r="G1546" s="1">
        <v>15000000</v>
      </c>
      <c r="H1546" s="1">
        <v>15000000</v>
      </c>
    </row>
    <row r="1547" spans="1:8" x14ac:dyDescent="0.25">
      <c r="A1547">
        <v>901</v>
      </c>
      <c r="B1547">
        <v>1</v>
      </c>
      <c r="C1547">
        <v>6</v>
      </c>
      <c r="D1547">
        <v>6</v>
      </c>
      <c r="E1547">
        <v>0</v>
      </c>
      <c r="F1547" t="s">
        <v>548</v>
      </c>
      <c r="G1547" s="1">
        <v>1453043</v>
      </c>
      <c r="H1547" s="1">
        <v>1453043</v>
      </c>
    </row>
    <row r="1548" spans="1:8" x14ac:dyDescent="0.25">
      <c r="A1548">
        <v>901</v>
      </c>
      <c r="B1548">
        <v>1</v>
      </c>
      <c r="C1548">
        <v>6</v>
      </c>
      <c r="D1548">
        <v>7</v>
      </c>
      <c r="E1548">
        <v>0</v>
      </c>
      <c r="F1548" t="s">
        <v>549</v>
      </c>
      <c r="G1548" s="1">
        <v>175026342</v>
      </c>
      <c r="H1548" s="1">
        <v>175026342</v>
      </c>
    </row>
    <row r="1549" spans="1:8" x14ac:dyDescent="0.25">
      <c r="A1549">
        <v>901</v>
      </c>
      <c r="B1549">
        <v>8</v>
      </c>
      <c r="C1549">
        <v>5</v>
      </c>
      <c r="D1549">
        <v>4</v>
      </c>
      <c r="E1549">
        <v>0</v>
      </c>
      <c r="F1549" t="s">
        <v>542</v>
      </c>
      <c r="G1549" s="1">
        <v>45166.1</v>
      </c>
      <c r="H1549" s="1">
        <v>45166.1</v>
      </c>
    </row>
    <row r="1550" spans="1:8" x14ac:dyDescent="0.25">
      <c r="A1550">
        <v>901</v>
      </c>
      <c r="B1550">
        <v>8</v>
      </c>
      <c r="C1550">
        <v>6</v>
      </c>
      <c r="D1550">
        <v>7</v>
      </c>
      <c r="E1550">
        <v>0</v>
      </c>
      <c r="F1550" t="s">
        <v>549</v>
      </c>
      <c r="G1550" s="1">
        <v>6814</v>
      </c>
      <c r="H1550" s="1">
        <v>6814</v>
      </c>
    </row>
    <row r="1551" spans="1:8" x14ac:dyDescent="0.25">
      <c r="A1551">
        <v>901</v>
      </c>
      <c r="B1551">
        <v>11</v>
      </c>
      <c r="C1551">
        <v>1</v>
      </c>
      <c r="D1551">
        <v>1</v>
      </c>
      <c r="E1551">
        <v>0</v>
      </c>
      <c r="F1551" t="s">
        <v>527</v>
      </c>
      <c r="G1551" s="1">
        <v>1925000</v>
      </c>
      <c r="H1551" s="1">
        <v>1925000</v>
      </c>
    </row>
    <row r="1552" spans="1:8" x14ac:dyDescent="0.25">
      <c r="A1552">
        <v>901</v>
      </c>
      <c r="B1552">
        <v>11</v>
      </c>
      <c r="C1552">
        <v>1</v>
      </c>
      <c r="D1552">
        <v>2</v>
      </c>
      <c r="E1552">
        <v>0</v>
      </c>
      <c r="F1552" t="s">
        <v>528</v>
      </c>
      <c r="G1552" s="1">
        <v>300000</v>
      </c>
      <c r="H1552" s="1">
        <v>300000</v>
      </c>
    </row>
    <row r="1553" spans="1:8" x14ac:dyDescent="0.25">
      <c r="A1553">
        <v>901</v>
      </c>
      <c r="B1553">
        <v>11</v>
      </c>
      <c r="C1553">
        <v>2</v>
      </c>
      <c r="D1553">
        <v>1</v>
      </c>
      <c r="E1553">
        <v>0</v>
      </c>
      <c r="F1553" t="s">
        <v>527</v>
      </c>
      <c r="G1553" s="1">
        <v>207800</v>
      </c>
      <c r="H1553" s="1">
        <v>207800</v>
      </c>
    </row>
    <row r="1554" spans="1:8" x14ac:dyDescent="0.25">
      <c r="A1554">
        <v>901</v>
      </c>
      <c r="B1554">
        <v>11</v>
      </c>
      <c r="C1554">
        <v>2</v>
      </c>
      <c r="D1554">
        <v>2</v>
      </c>
      <c r="E1554">
        <v>0</v>
      </c>
      <c r="F1554" t="s">
        <v>528</v>
      </c>
      <c r="G1554" s="1">
        <v>339000</v>
      </c>
      <c r="H1554" s="1">
        <v>339000</v>
      </c>
    </row>
    <row r="1555" spans="1:8" x14ac:dyDescent="0.25">
      <c r="A1555">
        <v>901</v>
      </c>
      <c r="B1555">
        <v>11</v>
      </c>
      <c r="C1555">
        <v>3</v>
      </c>
      <c r="D1555">
        <v>2</v>
      </c>
      <c r="E1555">
        <v>0</v>
      </c>
      <c r="F1555" t="s">
        <v>532</v>
      </c>
      <c r="G1555" s="1">
        <v>2552200</v>
      </c>
      <c r="H1555" s="1">
        <v>2552200</v>
      </c>
    </row>
    <row r="1556" spans="1:8" x14ac:dyDescent="0.25">
      <c r="A1556">
        <v>901</v>
      </c>
      <c r="B1556">
        <v>11</v>
      </c>
      <c r="C1556">
        <v>3</v>
      </c>
      <c r="D1556">
        <v>3</v>
      </c>
      <c r="E1556">
        <v>0</v>
      </c>
      <c r="F1556" t="s">
        <v>533</v>
      </c>
      <c r="G1556" s="1">
        <v>216800</v>
      </c>
      <c r="H1556" s="1">
        <v>216800</v>
      </c>
    </row>
    <row r="1557" spans="1:8" x14ac:dyDescent="0.25">
      <c r="A1557">
        <v>901</v>
      </c>
      <c r="B1557">
        <v>11</v>
      </c>
      <c r="C1557">
        <v>3</v>
      </c>
      <c r="D1557">
        <v>4</v>
      </c>
      <c r="E1557">
        <v>0</v>
      </c>
      <c r="F1557" t="s">
        <v>534</v>
      </c>
      <c r="G1557" s="1">
        <v>2322000</v>
      </c>
      <c r="H1557" s="1">
        <v>2322000</v>
      </c>
    </row>
    <row r="1558" spans="1:8" x14ac:dyDescent="0.25">
      <c r="A1558">
        <v>901</v>
      </c>
      <c r="B1558">
        <v>11</v>
      </c>
      <c r="C1558">
        <v>3</v>
      </c>
      <c r="D1558">
        <v>5</v>
      </c>
      <c r="E1558">
        <v>0</v>
      </c>
      <c r="F1558" t="s">
        <v>535</v>
      </c>
      <c r="G1558" s="1">
        <v>3433000</v>
      </c>
      <c r="H1558" s="1">
        <v>3433000</v>
      </c>
    </row>
    <row r="1559" spans="1:8" x14ac:dyDescent="0.25">
      <c r="A1559">
        <v>901</v>
      </c>
      <c r="B1559">
        <v>11</v>
      </c>
      <c r="C1559">
        <v>3</v>
      </c>
      <c r="D1559">
        <v>6</v>
      </c>
      <c r="E1559">
        <v>0</v>
      </c>
      <c r="F1559" t="s">
        <v>536</v>
      </c>
      <c r="G1559" s="1">
        <v>118000</v>
      </c>
      <c r="H1559" s="1">
        <v>118000</v>
      </c>
    </row>
    <row r="1560" spans="1:8" x14ac:dyDescent="0.25">
      <c r="A1560">
        <v>901</v>
      </c>
      <c r="B1560">
        <v>11</v>
      </c>
      <c r="C1560">
        <v>3</v>
      </c>
      <c r="D1560">
        <v>7</v>
      </c>
      <c r="E1560">
        <v>0</v>
      </c>
      <c r="F1560" t="s">
        <v>537</v>
      </c>
      <c r="G1560" s="1">
        <v>314600</v>
      </c>
      <c r="H1560" s="1">
        <v>314600</v>
      </c>
    </row>
    <row r="1561" spans="1:8" x14ac:dyDescent="0.25">
      <c r="A1561">
        <v>901</v>
      </c>
      <c r="B1561">
        <v>11</v>
      </c>
      <c r="C1561">
        <v>5</v>
      </c>
      <c r="D1561">
        <v>4</v>
      </c>
      <c r="E1561">
        <v>0</v>
      </c>
      <c r="F1561" t="s">
        <v>542</v>
      </c>
      <c r="G1561" s="1">
        <v>1408000</v>
      </c>
      <c r="H1561" s="1">
        <v>1408000</v>
      </c>
    </row>
    <row r="1562" spans="1:8" x14ac:dyDescent="0.25">
      <c r="A1562">
        <v>901</v>
      </c>
      <c r="B1562">
        <v>11</v>
      </c>
      <c r="C1562">
        <v>6</v>
      </c>
      <c r="D1562">
        <v>1</v>
      </c>
      <c r="E1562">
        <v>0</v>
      </c>
      <c r="F1562" t="s">
        <v>543</v>
      </c>
      <c r="G1562" s="1">
        <v>195000</v>
      </c>
      <c r="H1562" s="1">
        <v>195000</v>
      </c>
    </row>
    <row r="1563" spans="1:8" x14ac:dyDescent="0.25">
      <c r="A1563">
        <v>901</v>
      </c>
      <c r="B1563">
        <v>11</v>
      </c>
      <c r="C1563">
        <v>6</v>
      </c>
      <c r="D1563">
        <v>3</v>
      </c>
      <c r="E1563">
        <v>0</v>
      </c>
      <c r="F1563" t="s">
        <v>545</v>
      </c>
      <c r="G1563" s="1">
        <v>1696334</v>
      </c>
      <c r="H1563" s="1">
        <v>1696334</v>
      </c>
    </row>
    <row r="1564" spans="1:8" x14ac:dyDescent="0.25">
      <c r="A1564">
        <v>901</v>
      </c>
      <c r="B1564">
        <v>11</v>
      </c>
      <c r="C1564">
        <v>6</v>
      </c>
      <c r="D1564">
        <v>6</v>
      </c>
      <c r="E1564">
        <v>0</v>
      </c>
      <c r="F1564" t="s">
        <v>548</v>
      </c>
      <c r="G1564" s="1">
        <v>150000</v>
      </c>
      <c r="H1564" s="1">
        <v>150000</v>
      </c>
    </row>
    <row r="1565" spans="1:8" x14ac:dyDescent="0.25">
      <c r="A1565">
        <v>901</v>
      </c>
      <c r="B1565">
        <v>11</v>
      </c>
      <c r="C1565">
        <v>6</v>
      </c>
      <c r="D1565">
        <v>7</v>
      </c>
      <c r="E1565">
        <v>0</v>
      </c>
      <c r="F1565" t="s">
        <v>549</v>
      </c>
      <c r="G1565" s="1">
        <v>22851456</v>
      </c>
      <c r="H1565" s="1">
        <v>22851456</v>
      </c>
    </row>
    <row r="1566" spans="1:8" x14ac:dyDescent="0.25">
      <c r="A1566">
        <v>901</v>
      </c>
      <c r="B1566">
        <v>12</v>
      </c>
      <c r="C1566">
        <v>1</v>
      </c>
      <c r="D1566">
        <v>1</v>
      </c>
      <c r="E1566">
        <v>0</v>
      </c>
      <c r="F1566" t="s">
        <v>527</v>
      </c>
      <c r="G1566" s="1">
        <v>680000</v>
      </c>
      <c r="H1566" s="1">
        <v>680000</v>
      </c>
    </row>
    <row r="1567" spans="1:8" x14ac:dyDescent="0.25">
      <c r="A1567">
        <v>901</v>
      </c>
      <c r="B1567">
        <v>12</v>
      </c>
      <c r="C1567">
        <v>1</v>
      </c>
      <c r="D1567">
        <v>2</v>
      </c>
      <c r="E1567">
        <v>0</v>
      </c>
      <c r="F1567" t="s">
        <v>528</v>
      </c>
      <c r="G1567" s="1">
        <v>1744000</v>
      </c>
      <c r="H1567" s="1">
        <v>1744000</v>
      </c>
    </row>
    <row r="1568" spans="1:8" x14ac:dyDescent="0.25">
      <c r="A1568">
        <v>901</v>
      </c>
      <c r="B1568">
        <v>12</v>
      </c>
      <c r="C1568">
        <v>2</v>
      </c>
      <c r="D1568">
        <v>1</v>
      </c>
      <c r="E1568">
        <v>0</v>
      </c>
      <c r="F1568" t="s">
        <v>527</v>
      </c>
      <c r="G1568" s="1">
        <v>181000</v>
      </c>
      <c r="H1568" s="1">
        <v>181000</v>
      </c>
    </row>
    <row r="1569" spans="1:8" x14ac:dyDescent="0.25">
      <c r="A1569">
        <v>901</v>
      </c>
      <c r="B1569">
        <v>12</v>
      </c>
      <c r="C1569">
        <v>2</v>
      </c>
      <c r="D1569">
        <v>2</v>
      </c>
      <c r="E1569">
        <v>0</v>
      </c>
      <c r="F1569" t="s">
        <v>528</v>
      </c>
      <c r="G1569" s="1">
        <v>166800</v>
      </c>
      <c r="H1569" s="1">
        <v>166800</v>
      </c>
    </row>
    <row r="1570" spans="1:8" x14ac:dyDescent="0.25">
      <c r="A1570">
        <v>901</v>
      </c>
      <c r="B1570">
        <v>12</v>
      </c>
      <c r="C1570">
        <v>3</v>
      </c>
      <c r="D1570">
        <v>2</v>
      </c>
      <c r="E1570">
        <v>0</v>
      </c>
      <c r="F1570" t="s">
        <v>532</v>
      </c>
      <c r="G1570" s="1">
        <v>1607800</v>
      </c>
      <c r="H1570" s="1">
        <v>1607800</v>
      </c>
    </row>
    <row r="1571" spans="1:8" x14ac:dyDescent="0.25">
      <c r="A1571">
        <v>901</v>
      </c>
      <c r="B1571">
        <v>12</v>
      </c>
      <c r="C1571">
        <v>3</v>
      </c>
      <c r="D1571">
        <v>3</v>
      </c>
      <c r="E1571">
        <v>0</v>
      </c>
      <c r="F1571" t="s">
        <v>533</v>
      </c>
      <c r="G1571" s="1">
        <v>623000</v>
      </c>
      <c r="H1571" s="1">
        <v>623000</v>
      </c>
    </row>
    <row r="1572" spans="1:8" x14ac:dyDescent="0.25">
      <c r="A1572">
        <v>901</v>
      </c>
      <c r="B1572">
        <v>12</v>
      </c>
      <c r="C1572">
        <v>3</v>
      </c>
      <c r="D1572">
        <v>4</v>
      </c>
      <c r="E1572">
        <v>0</v>
      </c>
      <c r="F1572" t="s">
        <v>534</v>
      </c>
      <c r="G1572" s="1">
        <v>2029200</v>
      </c>
      <c r="H1572" s="1">
        <v>2029200</v>
      </c>
    </row>
    <row r="1573" spans="1:8" x14ac:dyDescent="0.25">
      <c r="A1573">
        <v>901</v>
      </c>
      <c r="B1573">
        <v>12</v>
      </c>
      <c r="C1573">
        <v>3</v>
      </c>
      <c r="D1573">
        <v>5</v>
      </c>
      <c r="E1573">
        <v>0</v>
      </c>
      <c r="F1573" t="s">
        <v>535</v>
      </c>
      <c r="G1573" s="1">
        <v>3404000</v>
      </c>
      <c r="H1573" s="1">
        <v>3404000</v>
      </c>
    </row>
    <row r="1574" spans="1:8" x14ac:dyDescent="0.25">
      <c r="A1574">
        <v>901</v>
      </c>
      <c r="B1574">
        <v>12</v>
      </c>
      <c r="C1574">
        <v>3</v>
      </c>
      <c r="D1574">
        <v>6</v>
      </c>
      <c r="E1574">
        <v>0</v>
      </c>
      <c r="F1574" t="s">
        <v>536</v>
      </c>
      <c r="G1574" s="1">
        <v>900600</v>
      </c>
      <c r="H1574" s="1">
        <v>900600</v>
      </c>
    </row>
    <row r="1575" spans="1:8" x14ac:dyDescent="0.25">
      <c r="A1575">
        <v>901</v>
      </c>
      <c r="B1575">
        <v>12</v>
      </c>
      <c r="C1575">
        <v>3</v>
      </c>
      <c r="D1575">
        <v>7</v>
      </c>
      <c r="E1575">
        <v>0</v>
      </c>
      <c r="F1575" t="s">
        <v>537</v>
      </c>
      <c r="G1575" s="1">
        <v>272000</v>
      </c>
      <c r="H1575" s="1">
        <v>272000</v>
      </c>
    </row>
    <row r="1576" spans="1:8" x14ac:dyDescent="0.25">
      <c r="A1576">
        <v>901</v>
      </c>
      <c r="B1576">
        <v>12</v>
      </c>
      <c r="C1576">
        <v>3</v>
      </c>
      <c r="D1576">
        <v>8</v>
      </c>
      <c r="E1576">
        <v>0</v>
      </c>
      <c r="F1576" t="s">
        <v>538</v>
      </c>
      <c r="G1576" s="1">
        <v>120000</v>
      </c>
      <c r="H1576" s="1">
        <v>120000</v>
      </c>
    </row>
    <row r="1577" spans="1:8" x14ac:dyDescent="0.25">
      <c r="A1577">
        <v>901</v>
      </c>
      <c r="B1577">
        <v>12</v>
      </c>
      <c r="C1577">
        <v>5</v>
      </c>
      <c r="D1577">
        <v>3</v>
      </c>
      <c r="E1577">
        <v>0</v>
      </c>
      <c r="F1577" t="s">
        <v>541</v>
      </c>
      <c r="G1577" s="1">
        <v>958000</v>
      </c>
      <c r="H1577" s="1">
        <v>958000</v>
      </c>
    </row>
    <row r="1578" spans="1:8" x14ac:dyDescent="0.25">
      <c r="A1578">
        <v>901</v>
      </c>
      <c r="B1578">
        <v>12</v>
      </c>
      <c r="C1578">
        <v>5</v>
      </c>
      <c r="D1578">
        <v>4</v>
      </c>
      <c r="E1578">
        <v>0</v>
      </c>
      <c r="F1578" t="s">
        <v>542</v>
      </c>
      <c r="G1578" s="1">
        <v>450000</v>
      </c>
      <c r="H1578" s="1">
        <v>450000</v>
      </c>
    </row>
    <row r="1579" spans="1:8" x14ac:dyDescent="0.25">
      <c r="A1579">
        <v>901</v>
      </c>
      <c r="B1579">
        <v>12</v>
      </c>
      <c r="C1579">
        <v>6</v>
      </c>
      <c r="D1579">
        <v>1</v>
      </c>
      <c r="E1579">
        <v>0</v>
      </c>
      <c r="F1579" t="s">
        <v>543</v>
      </c>
      <c r="G1579" s="1">
        <v>3187000</v>
      </c>
      <c r="H1579" s="1">
        <v>3187000</v>
      </c>
    </row>
    <row r="1580" spans="1:8" x14ac:dyDescent="0.25">
      <c r="A1580">
        <v>901</v>
      </c>
      <c r="B1580">
        <v>12</v>
      </c>
      <c r="C1580">
        <v>6</v>
      </c>
      <c r="D1580">
        <v>2</v>
      </c>
      <c r="E1580">
        <v>0</v>
      </c>
      <c r="F1580" t="s">
        <v>544</v>
      </c>
      <c r="G1580" s="1">
        <v>1575334</v>
      </c>
      <c r="H1580" s="1">
        <v>1575334</v>
      </c>
    </row>
    <row r="1581" spans="1:8" x14ac:dyDescent="0.25">
      <c r="A1581">
        <v>901</v>
      </c>
      <c r="B1581">
        <v>12</v>
      </c>
      <c r="C1581">
        <v>6</v>
      </c>
      <c r="D1581">
        <v>3</v>
      </c>
      <c r="E1581">
        <v>0</v>
      </c>
      <c r="F1581" t="s">
        <v>545</v>
      </c>
      <c r="G1581" s="1">
        <v>746000</v>
      </c>
      <c r="H1581" s="1">
        <v>746000</v>
      </c>
    </row>
    <row r="1582" spans="1:8" x14ac:dyDescent="0.25">
      <c r="A1582">
        <v>901</v>
      </c>
      <c r="B1582">
        <v>12</v>
      </c>
      <c r="C1582">
        <v>6</v>
      </c>
      <c r="D1582">
        <v>5</v>
      </c>
      <c r="E1582">
        <v>0</v>
      </c>
      <c r="F1582" t="s">
        <v>547</v>
      </c>
      <c r="G1582" s="1">
        <v>10922456</v>
      </c>
      <c r="H1582" s="1">
        <v>10922456</v>
      </c>
    </row>
    <row r="1583" spans="1:8" x14ac:dyDescent="0.25">
      <c r="A1583">
        <v>901</v>
      </c>
      <c r="B1583">
        <v>12</v>
      </c>
      <c r="C1583">
        <v>6</v>
      </c>
      <c r="D1583">
        <v>7</v>
      </c>
      <c r="E1583">
        <v>0</v>
      </c>
      <c r="F1583" t="s">
        <v>549</v>
      </c>
      <c r="G1583" s="1">
        <v>8462000</v>
      </c>
      <c r="H1583" s="1">
        <v>8462000</v>
      </c>
    </row>
    <row r="1584" spans="1:8" x14ac:dyDescent="0.25">
      <c r="A1584">
        <v>901</v>
      </c>
      <c r="B1584">
        <v>15</v>
      </c>
      <c r="C1584">
        <v>3</v>
      </c>
      <c r="D1584">
        <v>2</v>
      </c>
      <c r="E1584">
        <v>0</v>
      </c>
      <c r="F1584" t="s">
        <v>532</v>
      </c>
      <c r="G1584" s="1">
        <v>470000</v>
      </c>
      <c r="H1584" s="1">
        <v>470000</v>
      </c>
    </row>
    <row r="1585" spans="1:8" x14ac:dyDescent="0.25">
      <c r="A1585">
        <v>901</v>
      </c>
      <c r="B1585">
        <v>15</v>
      </c>
      <c r="C1585">
        <v>3</v>
      </c>
      <c r="D1585">
        <v>3</v>
      </c>
      <c r="E1585">
        <v>0</v>
      </c>
      <c r="F1585" t="s">
        <v>533</v>
      </c>
      <c r="G1585" s="1">
        <v>100000</v>
      </c>
      <c r="H1585" s="1">
        <v>100000</v>
      </c>
    </row>
    <row r="1586" spans="1:8" x14ac:dyDescent="0.25">
      <c r="A1586">
        <v>901</v>
      </c>
      <c r="B1586">
        <v>15</v>
      </c>
      <c r="C1586">
        <v>3</v>
      </c>
      <c r="D1586">
        <v>4</v>
      </c>
      <c r="E1586">
        <v>0</v>
      </c>
      <c r="F1586" t="s">
        <v>534</v>
      </c>
      <c r="G1586" s="1">
        <v>5029000</v>
      </c>
      <c r="H1586" s="1">
        <v>5029000</v>
      </c>
    </row>
    <row r="1587" spans="1:8" x14ac:dyDescent="0.25">
      <c r="A1587">
        <v>901</v>
      </c>
      <c r="B1587">
        <v>15</v>
      </c>
      <c r="C1587">
        <v>3</v>
      </c>
      <c r="D1587">
        <v>5</v>
      </c>
      <c r="E1587">
        <v>0</v>
      </c>
      <c r="F1587" t="s">
        <v>535</v>
      </c>
      <c r="G1587" s="1">
        <v>4180000</v>
      </c>
      <c r="H1587" s="1">
        <v>4180000</v>
      </c>
    </row>
    <row r="1588" spans="1:8" x14ac:dyDescent="0.25">
      <c r="A1588">
        <v>901</v>
      </c>
      <c r="B1588">
        <v>15</v>
      </c>
      <c r="C1588">
        <v>3</v>
      </c>
      <c r="D1588">
        <v>6</v>
      </c>
      <c r="E1588">
        <v>0</v>
      </c>
      <c r="F1588" t="s">
        <v>536</v>
      </c>
      <c r="G1588" s="1">
        <v>30000</v>
      </c>
      <c r="H1588" s="1">
        <v>30000</v>
      </c>
    </row>
    <row r="1589" spans="1:8" x14ac:dyDescent="0.25">
      <c r="A1589">
        <v>901</v>
      </c>
      <c r="B1589">
        <v>15</v>
      </c>
      <c r="C1589">
        <v>3</v>
      </c>
      <c r="D1589">
        <v>7</v>
      </c>
      <c r="E1589">
        <v>0</v>
      </c>
      <c r="F1589" t="s">
        <v>537</v>
      </c>
      <c r="G1589" s="1">
        <v>170000</v>
      </c>
      <c r="H1589" s="1">
        <v>170000</v>
      </c>
    </row>
    <row r="1590" spans="1:8" x14ac:dyDescent="0.25">
      <c r="A1590">
        <v>901</v>
      </c>
      <c r="B1590">
        <v>15</v>
      </c>
      <c r="C1590">
        <v>3</v>
      </c>
      <c r="D1590">
        <v>9</v>
      </c>
      <c r="E1590">
        <v>0</v>
      </c>
      <c r="F1590" t="s">
        <v>539</v>
      </c>
      <c r="G1590" s="1">
        <v>5000000</v>
      </c>
      <c r="H1590" s="1">
        <v>5000000</v>
      </c>
    </row>
    <row r="1591" spans="1:8" x14ac:dyDescent="0.25">
      <c r="A1591">
        <v>901</v>
      </c>
      <c r="B1591">
        <v>15</v>
      </c>
      <c r="C1591">
        <v>5</v>
      </c>
      <c r="D1591">
        <v>1</v>
      </c>
      <c r="E1591">
        <v>0</v>
      </c>
      <c r="F1591" t="s">
        <v>540</v>
      </c>
      <c r="G1591" s="1">
        <v>1500000</v>
      </c>
      <c r="H1591" s="1">
        <v>1500000</v>
      </c>
    </row>
    <row r="1592" spans="1:8" x14ac:dyDescent="0.25">
      <c r="A1592">
        <v>901</v>
      </c>
      <c r="B1592">
        <v>15</v>
      </c>
      <c r="C1592">
        <v>5</v>
      </c>
      <c r="D1592">
        <v>4</v>
      </c>
      <c r="E1592">
        <v>0</v>
      </c>
      <c r="F1592" t="s">
        <v>542</v>
      </c>
      <c r="G1592" s="1">
        <v>5880000</v>
      </c>
      <c r="H1592" s="1">
        <v>5880000</v>
      </c>
    </row>
    <row r="1593" spans="1:8" x14ac:dyDescent="0.25">
      <c r="A1593">
        <v>901</v>
      </c>
      <c r="B1593">
        <v>15</v>
      </c>
      <c r="C1593">
        <v>6</v>
      </c>
      <c r="D1593">
        <v>4</v>
      </c>
      <c r="E1593">
        <v>0</v>
      </c>
      <c r="F1593" t="s">
        <v>546</v>
      </c>
      <c r="G1593" s="1">
        <v>8650608</v>
      </c>
      <c r="H1593" s="1">
        <v>8650608</v>
      </c>
    </row>
    <row r="1594" spans="1:8" x14ac:dyDescent="0.25">
      <c r="A1594">
        <v>901</v>
      </c>
      <c r="B1594">
        <v>15</v>
      </c>
      <c r="C1594">
        <v>6</v>
      </c>
      <c r="D1594">
        <v>7</v>
      </c>
      <c r="E1594">
        <v>0</v>
      </c>
      <c r="F1594" t="s">
        <v>549</v>
      </c>
      <c r="G1594" s="1">
        <v>1320442.06</v>
      </c>
      <c r="H1594" s="1">
        <v>1320442.06</v>
      </c>
    </row>
    <row r="1595" spans="1:8" x14ac:dyDescent="0.25">
      <c r="A1595">
        <v>901</v>
      </c>
      <c r="B1595">
        <v>15</v>
      </c>
      <c r="C1595">
        <v>8</v>
      </c>
      <c r="D1595">
        <v>1</v>
      </c>
      <c r="E1595">
        <v>0</v>
      </c>
      <c r="F1595" t="s">
        <v>550</v>
      </c>
      <c r="G1595" s="1">
        <v>1420000</v>
      </c>
      <c r="H1595" s="1">
        <v>1420000</v>
      </c>
    </row>
    <row r="1596" spans="1:8" x14ac:dyDescent="0.25">
      <c r="A1596">
        <v>901</v>
      </c>
      <c r="B1596">
        <v>17</v>
      </c>
      <c r="C1596">
        <v>5</v>
      </c>
      <c r="D1596">
        <v>4</v>
      </c>
      <c r="E1596">
        <v>0</v>
      </c>
      <c r="F1596" t="s">
        <v>542</v>
      </c>
      <c r="G1596" s="1">
        <v>20000</v>
      </c>
      <c r="H1596" s="1">
        <v>20000</v>
      </c>
    </row>
    <row r="1597" spans="1:8" x14ac:dyDescent="0.25">
      <c r="A1597">
        <v>901</v>
      </c>
      <c r="B1597">
        <v>17</v>
      </c>
      <c r="C1597">
        <v>6</v>
      </c>
      <c r="D1597">
        <v>7</v>
      </c>
      <c r="E1597">
        <v>0</v>
      </c>
      <c r="F1597" t="s">
        <v>549</v>
      </c>
      <c r="G1597" s="1">
        <v>160144.99</v>
      </c>
      <c r="H1597" s="1">
        <v>160144.99</v>
      </c>
    </row>
    <row r="1598" spans="1:8" x14ac:dyDescent="0.25">
      <c r="A1598">
        <v>901</v>
      </c>
      <c r="B1598">
        <v>24</v>
      </c>
      <c r="C1598">
        <v>5</v>
      </c>
      <c r="D1598">
        <v>4</v>
      </c>
      <c r="E1598">
        <v>0</v>
      </c>
      <c r="F1598" t="s">
        <v>542</v>
      </c>
      <c r="G1598" s="1">
        <v>42266.1</v>
      </c>
      <c r="H1598" s="1">
        <v>42266.1</v>
      </c>
    </row>
    <row r="1599" spans="1:8" x14ac:dyDescent="0.25">
      <c r="A1599">
        <v>901</v>
      </c>
      <c r="B1599">
        <v>24</v>
      </c>
      <c r="C1599">
        <v>6</v>
      </c>
      <c r="D1599">
        <v>7</v>
      </c>
      <c r="E1599">
        <v>0</v>
      </c>
      <c r="F1599" t="s">
        <v>549</v>
      </c>
      <c r="G1599" s="1">
        <v>9814</v>
      </c>
      <c r="H1599" s="1">
        <v>9814</v>
      </c>
    </row>
    <row r="1600" spans="1:8" x14ac:dyDescent="0.25">
      <c r="A1600">
        <v>901</v>
      </c>
      <c r="B1600">
        <v>25</v>
      </c>
      <c r="C1600">
        <v>1</v>
      </c>
      <c r="D1600">
        <v>1</v>
      </c>
      <c r="E1600">
        <v>0</v>
      </c>
      <c r="F1600" t="s">
        <v>527</v>
      </c>
      <c r="G1600" s="1">
        <v>1779426.05</v>
      </c>
      <c r="H1600" s="1">
        <v>1779426.05</v>
      </c>
    </row>
    <row r="1601" spans="1:8" x14ac:dyDescent="0.25">
      <c r="A1601">
        <v>901</v>
      </c>
      <c r="B1601">
        <v>25</v>
      </c>
      <c r="C1601">
        <v>1</v>
      </c>
      <c r="D1601">
        <v>2</v>
      </c>
      <c r="E1601">
        <v>0</v>
      </c>
      <c r="F1601" t="s">
        <v>528</v>
      </c>
      <c r="G1601" s="1">
        <v>1020287.51</v>
      </c>
      <c r="H1601" s="1">
        <v>1020287.51</v>
      </c>
    </row>
    <row r="1602" spans="1:8" x14ac:dyDescent="0.25">
      <c r="A1602">
        <v>901</v>
      </c>
      <c r="B1602">
        <v>25</v>
      </c>
      <c r="C1602">
        <v>1</v>
      </c>
      <c r="D1602">
        <v>3</v>
      </c>
      <c r="E1602">
        <v>0</v>
      </c>
      <c r="F1602" t="s">
        <v>529</v>
      </c>
      <c r="G1602" s="1">
        <v>1186774.99</v>
      </c>
      <c r="H1602" s="1">
        <v>1186774.99</v>
      </c>
    </row>
    <row r="1603" spans="1:8" x14ac:dyDescent="0.25">
      <c r="A1603">
        <v>901</v>
      </c>
      <c r="B1603">
        <v>25</v>
      </c>
      <c r="C1603">
        <v>1</v>
      </c>
      <c r="D1603">
        <v>5</v>
      </c>
      <c r="E1603">
        <v>0</v>
      </c>
      <c r="F1603" t="s">
        <v>530</v>
      </c>
      <c r="G1603" s="1">
        <v>76982.52</v>
      </c>
      <c r="H1603" s="1">
        <v>76982.52</v>
      </c>
    </row>
    <row r="1604" spans="1:8" x14ac:dyDescent="0.25">
      <c r="A1604">
        <v>901</v>
      </c>
      <c r="B1604">
        <v>25</v>
      </c>
      <c r="C1604">
        <v>2</v>
      </c>
      <c r="D1604">
        <v>1</v>
      </c>
      <c r="E1604">
        <v>0</v>
      </c>
      <c r="F1604" t="s">
        <v>527</v>
      </c>
      <c r="G1604" s="1">
        <v>155009</v>
      </c>
      <c r="H1604" s="1">
        <v>155009</v>
      </c>
    </row>
    <row r="1605" spans="1:8" x14ac:dyDescent="0.25">
      <c r="A1605">
        <v>901</v>
      </c>
      <c r="B1605">
        <v>25</v>
      </c>
      <c r="C1605">
        <v>2</v>
      </c>
      <c r="D1605">
        <v>2</v>
      </c>
      <c r="E1605">
        <v>0</v>
      </c>
      <c r="F1605" t="s">
        <v>528</v>
      </c>
      <c r="G1605" s="1">
        <v>89991.38</v>
      </c>
      <c r="H1605" s="1">
        <v>89991.38</v>
      </c>
    </row>
    <row r="1606" spans="1:8" x14ac:dyDescent="0.25">
      <c r="A1606">
        <v>901</v>
      </c>
      <c r="B1606">
        <v>25</v>
      </c>
      <c r="C1606">
        <v>2</v>
      </c>
      <c r="D1606">
        <v>3</v>
      </c>
      <c r="E1606">
        <v>0</v>
      </c>
      <c r="F1606" t="s">
        <v>529</v>
      </c>
      <c r="G1606" s="1">
        <v>111084.69</v>
      </c>
      <c r="H1606" s="1">
        <v>111084.69</v>
      </c>
    </row>
    <row r="1607" spans="1:8" x14ac:dyDescent="0.25">
      <c r="A1607">
        <v>901</v>
      </c>
      <c r="B1607">
        <v>25</v>
      </c>
      <c r="C1607">
        <v>3</v>
      </c>
      <c r="D1607">
        <v>1</v>
      </c>
      <c r="E1607">
        <v>0</v>
      </c>
      <c r="F1607" t="s">
        <v>531</v>
      </c>
      <c r="G1607" s="1">
        <v>17352.2</v>
      </c>
      <c r="H1607" s="1">
        <v>17352.2</v>
      </c>
    </row>
    <row r="1608" spans="1:8" x14ac:dyDescent="0.25">
      <c r="A1608">
        <v>901</v>
      </c>
      <c r="B1608">
        <v>25</v>
      </c>
      <c r="C1608">
        <v>3</v>
      </c>
      <c r="D1608">
        <v>2</v>
      </c>
      <c r="E1608">
        <v>0</v>
      </c>
      <c r="F1608" t="s">
        <v>532</v>
      </c>
      <c r="G1608" s="1">
        <v>1324735.3799999999</v>
      </c>
      <c r="H1608" s="1">
        <v>1324735.3799999999</v>
      </c>
    </row>
    <row r="1609" spans="1:8" x14ac:dyDescent="0.25">
      <c r="A1609">
        <v>901</v>
      </c>
      <c r="B1609">
        <v>25</v>
      </c>
      <c r="C1609">
        <v>3</v>
      </c>
      <c r="D1609">
        <v>3</v>
      </c>
      <c r="E1609">
        <v>0</v>
      </c>
      <c r="F1609" t="s">
        <v>533</v>
      </c>
      <c r="G1609" s="1">
        <v>876244.83</v>
      </c>
      <c r="H1609" s="1">
        <v>876244.83</v>
      </c>
    </row>
    <row r="1610" spans="1:8" x14ac:dyDescent="0.25">
      <c r="A1610">
        <v>901</v>
      </c>
      <c r="B1610">
        <v>25</v>
      </c>
      <c r="C1610">
        <v>3</v>
      </c>
      <c r="D1610">
        <v>4</v>
      </c>
      <c r="E1610">
        <v>0</v>
      </c>
      <c r="F1610" t="s">
        <v>534</v>
      </c>
      <c r="G1610" s="1">
        <v>1612387.97</v>
      </c>
      <c r="H1610" s="1">
        <v>1612387.97</v>
      </c>
    </row>
    <row r="1611" spans="1:8" x14ac:dyDescent="0.25">
      <c r="A1611">
        <v>901</v>
      </c>
      <c r="B1611">
        <v>25</v>
      </c>
      <c r="C1611">
        <v>3</v>
      </c>
      <c r="D1611">
        <v>5</v>
      </c>
      <c r="E1611">
        <v>0</v>
      </c>
      <c r="F1611" t="s">
        <v>535</v>
      </c>
      <c r="G1611" s="1">
        <v>1115524.03</v>
      </c>
      <c r="H1611" s="1">
        <v>1115524.03</v>
      </c>
    </row>
    <row r="1612" spans="1:8" x14ac:dyDescent="0.25">
      <c r="A1612">
        <v>901</v>
      </c>
      <c r="B1612">
        <v>25</v>
      </c>
      <c r="C1612">
        <v>3</v>
      </c>
      <c r="D1612">
        <v>6</v>
      </c>
      <c r="E1612">
        <v>0</v>
      </c>
      <c r="F1612" t="s">
        <v>536</v>
      </c>
      <c r="G1612" s="1">
        <v>92903.73</v>
      </c>
      <c r="H1612" s="1">
        <v>92903.73</v>
      </c>
    </row>
    <row r="1613" spans="1:8" x14ac:dyDescent="0.25">
      <c r="A1613">
        <v>901</v>
      </c>
      <c r="B1613">
        <v>25</v>
      </c>
      <c r="C1613">
        <v>3</v>
      </c>
      <c r="D1613">
        <v>7</v>
      </c>
      <c r="E1613">
        <v>0</v>
      </c>
      <c r="F1613" t="s">
        <v>537</v>
      </c>
      <c r="G1613" s="1">
        <v>400969.47</v>
      </c>
      <c r="H1613" s="1">
        <v>400969.47</v>
      </c>
    </row>
    <row r="1614" spans="1:8" x14ac:dyDescent="0.25">
      <c r="A1614">
        <v>901</v>
      </c>
      <c r="B1614">
        <v>25</v>
      </c>
      <c r="C1614">
        <v>3</v>
      </c>
      <c r="D1614">
        <v>8</v>
      </c>
      <c r="E1614">
        <v>0</v>
      </c>
      <c r="F1614" t="s">
        <v>538</v>
      </c>
      <c r="G1614" s="1">
        <v>50787.66</v>
      </c>
      <c r="H1614" s="1">
        <v>50787.66</v>
      </c>
    </row>
    <row r="1615" spans="1:8" x14ac:dyDescent="0.25">
      <c r="A1615">
        <v>901</v>
      </c>
      <c r="B1615">
        <v>25</v>
      </c>
      <c r="C1615">
        <v>3</v>
      </c>
      <c r="D1615">
        <v>9</v>
      </c>
      <c r="E1615">
        <v>0</v>
      </c>
      <c r="F1615" t="s">
        <v>539</v>
      </c>
      <c r="G1615" s="1">
        <v>4981190.33</v>
      </c>
      <c r="H1615" s="1">
        <v>4981190.33</v>
      </c>
    </row>
    <row r="1616" spans="1:8" x14ac:dyDescent="0.25">
      <c r="A1616">
        <v>901</v>
      </c>
      <c r="B1616">
        <v>25</v>
      </c>
      <c r="C1616">
        <v>5</v>
      </c>
      <c r="D1616">
        <v>1</v>
      </c>
      <c r="E1616">
        <v>0</v>
      </c>
      <c r="F1616" t="s">
        <v>540</v>
      </c>
      <c r="G1616" s="1">
        <v>788186.98</v>
      </c>
      <c r="H1616" s="1">
        <v>788186.98</v>
      </c>
    </row>
    <row r="1617" spans="1:8" x14ac:dyDescent="0.25">
      <c r="A1617">
        <v>901</v>
      </c>
      <c r="B1617">
        <v>25</v>
      </c>
      <c r="C1617">
        <v>5</v>
      </c>
      <c r="D1617">
        <v>3</v>
      </c>
      <c r="E1617">
        <v>0</v>
      </c>
      <c r="F1617" t="s">
        <v>541</v>
      </c>
      <c r="G1617" s="1">
        <v>70905.03</v>
      </c>
      <c r="H1617" s="1">
        <v>70905.03</v>
      </c>
    </row>
    <row r="1618" spans="1:8" x14ac:dyDescent="0.25">
      <c r="A1618">
        <v>901</v>
      </c>
      <c r="B1618">
        <v>25</v>
      </c>
      <c r="C1618">
        <v>5</v>
      </c>
      <c r="D1618">
        <v>4</v>
      </c>
      <c r="E1618">
        <v>0</v>
      </c>
      <c r="F1618" t="s">
        <v>542</v>
      </c>
      <c r="G1618" s="1">
        <v>231194.48</v>
      </c>
      <c r="H1618" s="1">
        <v>231194.48</v>
      </c>
    </row>
    <row r="1619" spans="1:8" x14ac:dyDescent="0.25">
      <c r="A1619">
        <v>901</v>
      </c>
      <c r="B1619">
        <v>25</v>
      </c>
      <c r="C1619">
        <v>6</v>
      </c>
      <c r="D1619">
        <v>1</v>
      </c>
      <c r="E1619">
        <v>0</v>
      </c>
      <c r="F1619" t="s">
        <v>543</v>
      </c>
      <c r="G1619" s="1">
        <v>202976.25</v>
      </c>
      <c r="H1619" s="1">
        <v>202976.25</v>
      </c>
    </row>
    <row r="1620" spans="1:8" x14ac:dyDescent="0.25">
      <c r="A1620">
        <v>901</v>
      </c>
      <c r="B1620">
        <v>25</v>
      </c>
      <c r="C1620">
        <v>6</v>
      </c>
      <c r="D1620">
        <v>3</v>
      </c>
      <c r="E1620">
        <v>0</v>
      </c>
      <c r="F1620" t="s">
        <v>545</v>
      </c>
      <c r="G1620" s="1">
        <v>157051.9</v>
      </c>
      <c r="H1620" s="1">
        <v>157051.9</v>
      </c>
    </row>
    <row r="1621" spans="1:8" x14ac:dyDescent="0.25">
      <c r="A1621">
        <v>901</v>
      </c>
      <c r="B1621">
        <v>25</v>
      </c>
      <c r="C1621">
        <v>6</v>
      </c>
      <c r="D1621">
        <v>4</v>
      </c>
      <c r="E1621">
        <v>0</v>
      </c>
      <c r="F1621" t="s">
        <v>546</v>
      </c>
      <c r="G1621" s="1">
        <v>1767229.26</v>
      </c>
      <c r="H1621" s="1">
        <v>1767229.26</v>
      </c>
    </row>
    <row r="1622" spans="1:8" x14ac:dyDescent="0.25">
      <c r="A1622">
        <v>901</v>
      </c>
      <c r="B1622">
        <v>25</v>
      </c>
      <c r="C1622">
        <v>6</v>
      </c>
      <c r="D1622">
        <v>5</v>
      </c>
      <c r="E1622">
        <v>0</v>
      </c>
      <c r="F1622" t="s">
        <v>547</v>
      </c>
      <c r="G1622" s="1">
        <v>8.3800000000000008</v>
      </c>
      <c r="H1622" s="1">
        <v>8.3800000000000008</v>
      </c>
    </row>
    <row r="1623" spans="1:8" x14ac:dyDescent="0.25">
      <c r="A1623">
        <v>901</v>
      </c>
      <c r="B1623">
        <v>25</v>
      </c>
      <c r="C1623">
        <v>6</v>
      </c>
      <c r="D1623">
        <v>6</v>
      </c>
      <c r="E1623">
        <v>0</v>
      </c>
      <c r="F1623" t="s">
        <v>548</v>
      </c>
      <c r="G1623" s="1">
        <v>85384.639999999999</v>
      </c>
      <c r="H1623" s="1">
        <v>85384.639999999999</v>
      </c>
    </row>
    <row r="1624" spans="1:8" x14ac:dyDescent="0.25">
      <c r="A1624">
        <v>901</v>
      </c>
      <c r="B1624">
        <v>25</v>
      </c>
      <c r="C1624">
        <v>6</v>
      </c>
      <c r="D1624">
        <v>7</v>
      </c>
      <c r="E1624">
        <v>0</v>
      </c>
      <c r="F1624" t="s">
        <v>549</v>
      </c>
      <c r="G1624" s="1">
        <v>483937.46</v>
      </c>
      <c r="H1624" s="1">
        <v>483937.46</v>
      </c>
    </row>
    <row r="1625" spans="1:8" x14ac:dyDescent="0.25">
      <c r="A1625">
        <v>902</v>
      </c>
      <c r="B1625">
        <v>1</v>
      </c>
      <c r="C1625">
        <v>1</v>
      </c>
      <c r="D1625">
        <v>0</v>
      </c>
      <c r="E1625">
        <v>0</v>
      </c>
      <c r="F1625" t="s">
        <v>527</v>
      </c>
      <c r="G1625" s="1">
        <v>50798653.100000001</v>
      </c>
      <c r="H1625" s="1">
        <v>50798653.100000001</v>
      </c>
    </row>
    <row r="1626" spans="1:8" x14ac:dyDescent="0.25">
      <c r="A1626">
        <v>902</v>
      </c>
      <c r="B1626">
        <v>1</v>
      </c>
      <c r="C1626">
        <v>2</v>
      </c>
      <c r="D1626">
        <v>0</v>
      </c>
      <c r="E1626">
        <v>0</v>
      </c>
      <c r="F1626" t="s">
        <v>528</v>
      </c>
      <c r="G1626" s="1">
        <v>31221233.190000001</v>
      </c>
      <c r="H1626" s="1">
        <v>31221233.190000001</v>
      </c>
    </row>
    <row r="1627" spans="1:8" x14ac:dyDescent="0.25">
      <c r="A1627">
        <v>902</v>
      </c>
      <c r="B1627">
        <v>1</v>
      </c>
      <c r="C1627">
        <v>3</v>
      </c>
      <c r="D1627">
        <v>0</v>
      </c>
      <c r="E1627">
        <v>0</v>
      </c>
      <c r="F1627" t="s">
        <v>529</v>
      </c>
      <c r="G1627" s="1">
        <v>7235948.4900000002</v>
      </c>
      <c r="H1627" s="1">
        <v>7235948.4900000002</v>
      </c>
    </row>
    <row r="1628" spans="1:8" x14ac:dyDescent="0.25">
      <c r="A1628">
        <v>902</v>
      </c>
      <c r="B1628">
        <v>1</v>
      </c>
      <c r="C1628">
        <v>5</v>
      </c>
      <c r="D1628">
        <v>0</v>
      </c>
      <c r="E1628">
        <v>0</v>
      </c>
      <c r="F1628" t="s">
        <v>530</v>
      </c>
      <c r="G1628" s="1">
        <v>180000</v>
      </c>
      <c r="H1628" s="1">
        <v>180000</v>
      </c>
    </row>
    <row r="1629" spans="1:8" x14ac:dyDescent="0.25">
      <c r="A1629">
        <v>902</v>
      </c>
      <c r="B1629">
        <v>2</v>
      </c>
      <c r="C1629">
        <v>1</v>
      </c>
      <c r="D1629">
        <v>0</v>
      </c>
      <c r="E1629">
        <v>0</v>
      </c>
      <c r="F1629" t="s">
        <v>527</v>
      </c>
      <c r="G1629" s="1">
        <v>9437070.3200000003</v>
      </c>
      <c r="H1629" s="1">
        <v>9437070.3200000003</v>
      </c>
    </row>
    <row r="1630" spans="1:8" x14ac:dyDescent="0.25">
      <c r="A1630">
        <v>902</v>
      </c>
      <c r="B1630">
        <v>2</v>
      </c>
      <c r="C1630">
        <v>2</v>
      </c>
      <c r="D1630">
        <v>0</v>
      </c>
      <c r="E1630">
        <v>0</v>
      </c>
      <c r="F1630" t="s">
        <v>528</v>
      </c>
      <c r="G1630" s="1">
        <v>3587678.73</v>
      </c>
      <c r="H1630" s="1">
        <v>3587678.73</v>
      </c>
    </row>
    <row r="1631" spans="1:8" x14ac:dyDescent="0.25">
      <c r="A1631">
        <v>902</v>
      </c>
      <c r="B1631">
        <v>2</v>
      </c>
      <c r="C1631">
        <v>3</v>
      </c>
      <c r="D1631">
        <v>0</v>
      </c>
      <c r="E1631">
        <v>0</v>
      </c>
      <c r="F1631" t="s">
        <v>529</v>
      </c>
      <c r="G1631" s="1">
        <v>1482521.3</v>
      </c>
      <c r="H1631" s="1">
        <v>1482521.3</v>
      </c>
    </row>
    <row r="1632" spans="1:8" x14ac:dyDescent="0.25">
      <c r="A1632">
        <v>902</v>
      </c>
      <c r="B1632">
        <v>3</v>
      </c>
      <c r="C1632">
        <v>1</v>
      </c>
      <c r="D1632">
        <v>0</v>
      </c>
      <c r="E1632">
        <v>0</v>
      </c>
      <c r="F1632" t="s">
        <v>531</v>
      </c>
      <c r="G1632" s="1">
        <v>19000</v>
      </c>
      <c r="H1632" s="1">
        <v>19000</v>
      </c>
    </row>
    <row r="1633" spans="1:8" x14ac:dyDescent="0.25">
      <c r="A1633">
        <v>902</v>
      </c>
      <c r="B1633">
        <v>3</v>
      </c>
      <c r="C1633">
        <v>2</v>
      </c>
      <c r="D1633">
        <v>0</v>
      </c>
      <c r="E1633">
        <v>0</v>
      </c>
      <c r="F1633" t="s">
        <v>532</v>
      </c>
      <c r="G1633" s="1">
        <v>37449231.460000001</v>
      </c>
      <c r="H1633" s="1">
        <v>37449231.460000001</v>
      </c>
    </row>
    <row r="1634" spans="1:8" x14ac:dyDescent="0.25">
      <c r="A1634">
        <v>902</v>
      </c>
      <c r="B1634">
        <v>3</v>
      </c>
      <c r="C1634">
        <v>3</v>
      </c>
      <c r="D1634">
        <v>0</v>
      </c>
      <c r="E1634">
        <v>0</v>
      </c>
      <c r="F1634" t="s">
        <v>533</v>
      </c>
      <c r="G1634" s="1">
        <v>4776857.4000000004</v>
      </c>
      <c r="H1634" s="1">
        <v>4776857.4000000004</v>
      </c>
    </row>
    <row r="1635" spans="1:8" x14ac:dyDescent="0.25">
      <c r="A1635">
        <v>902</v>
      </c>
      <c r="B1635">
        <v>3</v>
      </c>
      <c r="C1635">
        <v>4</v>
      </c>
      <c r="D1635">
        <v>0</v>
      </c>
      <c r="E1635">
        <v>0</v>
      </c>
      <c r="F1635" t="s">
        <v>534</v>
      </c>
      <c r="G1635" s="1">
        <v>25539219.699999999</v>
      </c>
      <c r="H1635" s="1">
        <v>25539219.699999999</v>
      </c>
    </row>
    <row r="1636" spans="1:8" x14ac:dyDescent="0.25">
      <c r="A1636">
        <v>902</v>
      </c>
      <c r="B1636">
        <v>3</v>
      </c>
      <c r="C1636">
        <v>5</v>
      </c>
      <c r="D1636">
        <v>0</v>
      </c>
      <c r="E1636">
        <v>0</v>
      </c>
      <c r="F1636" t="s">
        <v>535</v>
      </c>
      <c r="G1636" s="1">
        <v>35239621.520000003</v>
      </c>
      <c r="H1636" s="1">
        <v>35239621.520000003</v>
      </c>
    </row>
    <row r="1637" spans="1:8" x14ac:dyDescent="0.25">
      <c r="A1637">
        <v>902</v>
      </c>
      <c r="B1637">
        <v>3</v>
      </c>
      <c r="C1637">
        <v>6</v>
      </c>
      <c r="D1637">
        <v>0</v>
      </c>
      <c r="E1637">
        <v>0</v>
      </c>
      <c r="F1637" t="s">
        <v>536</v>
      </c>
      <c r="G1637" s="1">
        <v>2282243.84</v>
      </c>
      <c r="H1637" s="1">
        <v>2282243.84</v>
      </c>
    </row>
    <row r="1638" spans="1:8" x14ac:dyDescent="0.25">
      <c r="A1638">
        <v>902</v>
      </c>
      <c r="B1638">
        <v>3</v>
      </c>
      <c r="C1638">
        <v>7</v>
      </c>
      <c r="D1638">
        <v>0</v>
      </c>
      <c r="E1638">
        <v>0</v>
      </c>
      <c r="F1638" t="s">
        <v>537</v>
      </c>
      <c r="G1638" s="1">
        <v>2809352.5</v>
      </c>
      <c r="H1638" s="1">
        <v>2809352.5</v>
      </c>
    </row>
    <row r="1639" spans="1:8" x14ac:dyDescent="0.25">
      <c r="A1639">
        <v>902</v>
      </c>
      <c r="B1639">
        <v>3</v>
      </c>
      <c r="C1639">
        <v>8</v>
      </c>
      <c r="D1639">
        <v>0</v>
      </c>
      <c r="E1639">
        <v>0</v>
      </c>
      <c r="F1639" t="s">
        <v>538</v>
      </c>
      <c r="G1639" s="1">
        <v>800504.6</v>
      </c>
      <c r="H1639" s="1">
        <v>800504.6</v>
      </c>
    </row>
    <row r="1640" spans="1:8" x14ac:dyDescent="0.25">
      <c r="A1640">
        <v>902</v>
      </c>
      <c r="B1640">
        <v>3</v>
      </c>
      <c r="C1640">
        <v>9</v>
      </c>
      <c r="D1640">
        <v>0</v>
      </c>
      <c r="E1640">
        <v>0</v>
      </c>
      <c r="F1640" t="s">
        <v>539</v>
      </c>
      <c r="G1640" s="1">
        <v>5000000</v>
      </c>
      <c r="H1640" s="1">
        <v>5000000</v>
      </c>
    </row>
    <row r="1641" spans="1:8" x14ac:dyDescent="0.25">
      <c r="A1641">
        <v>902</v>
      </c>
      <c r="B1641">
        <v>5</v>
      </c>
      <c r="C1641">
        <v>1</v>
      </c>
      <c r="D1641">
        <v>0</v>
      </c>
      <c r="E1641">
        <v>0</v>
      </c>
      <c r="F1641" t="s">
        <v>540</v>
      </c>
      <c r="G1641" s="1">
        <v>5861000</v>
      </c>
      <c r="H1641" s="1">
        <v>5861000</v>
      </c>
    </row>
    <row r="1642" spans="1:8" x14ac:dyDescent="0.25">
      <c r="A1642">
        <v>902</v>
      </c>
      <c r="B1642">
        <v>5</v>
      </c>
      <c r="C1642">
        <v>3</v>
      </c>
      <c r="D1642">
        <v>0</v>
      </c>
      <c r="E1642">
        <v>0</v>
      </c>
      <c r="F1642" t="s">
        <v>541</v>
      </c>
      <c r="G1642" s="1">
        <v>141562</v>
      </c>
      <c r="H1642" s="1">
        <v>141562</v>
      </c>
    </row>
    <row r="1643" spans="1:8" x14ac:dyDescent="0.25">
      <c r="A1643">
        <v>902</v>
      </c>
      <c r="B1643">
        <v>5</v>
      </c>
      <c r="C1643">
        <v>4</v>
      </c>
      <c r="D1643">
        <v>0</v>
      </c>
      <c r="E1643">
        <v>0</v>
      </c>
      <c r="F1643" t="s">
        <v>542</v>
      </c>
      <c r="G1643" s="1">
        <v>37632381</v>
      </c>
      <c r="H1643" s="1">
        <v>37632381</v>
      </c>
    </row>
    <row r="1644" spans="1:8" x14ac:dyDescent="0.25">
      <c r="A1644">
        <v>902</v>
      </c>
      <c r="B1644">
        <v>6</v>
      </c>
      <c r="C1644">
        <v>1</v>
      </c>
      <c r="D1644">
        <v>0</v>
      </c>
      <c r="E1644">
        <v>0</v>
      </c>
      <c r="F1644" t="s">
        <v>543</v>
      </c>
      <c r="G1644" s="1">
        <v>3284864</v>
      </c>
      <c r="H1644" s="1">
        <v>3284864</v>
      </c>
    </row>
    <row r="1645" spans="1:8" x14ac:dyDescent="0.25">
      <c r="A1645">
        <v>902</v>
      </c>
      <c r="B1645">
        <v>6</v>
      </c>
      <c r="C1645">
        <v>2</v>
      </c>
      <c r="D1645">
        <v>0</v>
      </c>
      <c r="E1645">
        <v>0</v>
      </c>
      <c r="F1645" t="s">
        <v>544</v>
      </c>
      <c r="G1645" s="1">
        <v>2096668</v>
      </c>
      <c r="H1645" s="1">
        <v>2096668</v>
      </c>
    </row>
    <row r="1646" spans="1:8" x14ac:dyDescent="0.25">
      <c r="A1646">
        <v>902</v>
      </c>
      <c r="B1646">
        <v>6</v>
      </c>
      <c r="C1646">
        <v>3</v>
      </c>
      <c r="D1646">
        <v>0</v>
      </c>
      <c r="E1646">
        <v>0</v>
      </c>
      <c r="F1646" t="s">
        <v>545</v>
      </c>
      <c r="G1646" s="1">
        <v>2181758</v>
      </c>
      <c r="H1646" s="1">
        <v>2181758</v>
      </c>
    </row>
    <row r="1647" spans="1:8" x14ac:dyDescent="0.25">
      <c r="A1647">
        <v>902</v>
      </c>
      <c r="B1647">
        <v>6</v>
      </c>
      <c r="C1647">
        <v>4</v>
      </c>
      <c r="D1647">
        <v>0</v>
      </c>
      <c r="E1647">
        <v>0</v>
      </c>
      <c r="F1647" t="s">
        <v>546</v>
      </c>
      <c r="G1647" s="1">
        <v>33090646.600000001</v>
      </c>
      <c r="H1647" s="1">
        <v>33090646.600000001</v>
      </c>
    </row>
    <row r="1648" spans="1:8" x14ac:dyDescent="0.25">
      <c r="A1648">
        <v>902</v>
      </c>
      <c r="B1648">
        <v>6</v>
      </c>
      <c r="C1648">
        <v>5</v>
      </c>
      <c r="D1648">
        <v>0</v>
      </c>
      <c r="E1648">
        <v>0</v>
      </c>
      <c r="F1648" t="s">
        <v>547</v>
      </c>
      <c r="G1648" s="1">
        <v>4077544</v>
      </c>
      <c r="H1648" s="1">
        <v>4077544</v>
      </c>
    </row>
    <row r="1649" spans="1:8" x14ac:dyDescent="0.25">
      <c r="A1649">
        <v>902</v>
      </c>
      <c r="B1649">
        <v>6</v>
      </c>
      <c r="C1649">
        <v>6</v>
      </c>
      <c r="D1649">
        <v>0</v>
      </c>
      <c r="E1649">
        <v>0</v>
      </c>
      <c r="F1649" t="s">
        <v>548</v>
      </c>
      <c r="G1649" s="1">
        <v>1603043</v>
      </c>
      <c r="H1649" s="1">
        <v>1603043</v>
      </c>
    </row>
    <row r="1650" spans="1:8" x14ac:dyDescent="0.25">
      <c r="A1650">
        <v>902</v>
      </c>
      <c r="B1650">
        <v>6</v>
      </c>
      <c r="C1650">
        <v>7</v>
      </c>
      <c r="D1650">
        <v>0</v>
      </c>
      <c r="E1650">
        <v>0</v>
      </c>
      <c r="F1650" t="s">
        <v>549</v>
      </c>
      <c r="G1650" s="1">
        <v>193337342.47</v>
      </c>
      <c r="H1650" s="1">
        <v>193337342.47</v>
      </c>
    </row>
    <row r="1651" spans="1:8" x14ac:dyDescent="0.25">
      <c r="A1651">
        <v>902</v>
      </c>
      <c r="B1651">
        <v>8</v>
      </c>
      <c r="C1651">
        <v>1</v>
      </c>
      <c r="D1651">
        <v>0</v>
      </c>
      <c r="E1651">
        <v>0</v>
      </c>
      <c r="F1651" t="s">
        <v>550</v>
      </c>
      <c r="G1651" s="1">
        <v>1420000</v>
      </c>
      <c r="H1651" s="1">
        <v>1420000</v>
      </c>
    </row>
    <row r="1652" spans="1:8" x14ac:dyDescent="0.25">
      <c r="A1652">
        <v>903</v>
      </c>
      <c r="B1652">
        <v>1</v>
      </c>
      <c r="C1652">
        <v>1</v>
      </c>
      <c r="D1652">
        <v>0</v>
      </c>
      <c r="E1652">
        <v>0</v>
      </c>
      <c r="F1652" t="s">
        <v>527</v>
      </c>
      <c r="G1652" s="1">
        <v>50798653.100000001</v>
      </c>
      <c r="H1652" s="1">
        <v>50798653.100000001</v>
      </c>
    </row>
    <row r="1653" spans="1:8" x14ac:dyDescent="0.25">
      <c r="A1653">
        <v>903</v>
      </c>
      <c r="B1653">
        <v>1</v>
      </c>
      <c r="C1653">
        <v>2</v>
      </c>
      <c r="D1653">
        <v>0</v>
      </c>
      <c r="E1653">
        <v>0</v>
      </c>
      <c r="F1653" t="s">
        <v>528</v>
      </c>
      <c r="G1653" s="1">
        <v>31221233.190000001</v>
      </c>
      <c r="H1653" s="1">
        <v>31221233.190000001</v>
      </c>
    </row>
    <row r="1654" spans="1:8" x14ac:dyDescent="0.25">
      <c r="A1654">
        <v>903</v>
      </c>
      <c r="B1654">
        <v>1</v>
      </c>
      <c r="C1654">
        <v>3</v>
      </c>
      <c r="D1654">
        <v>0</v>
      </c>
      <c r="E1654">
        <v>0</v>
      </c>
      <c r="F1654" t="s">
        <v>529</v>
      </c>
      <c r="G1654" s="1">
        <v>7235948.4900000002</v>
      </c>
      <c r="H1654" s="1">
        <v>7235948.4900000002</v>
      </c>
    </row>
    <row r="1655" spans="1:8" x14ac:dyDescent="0.25">
      <c r="A1655">
        <v>903</v>
      </c>
      <c r="B1655">
        <v>1</v>
      </c>
      <c r="C1655">
        <v>5</v>
      </c>
      <c r="D1655">
        <v>0</v>
      </c>
      <c r="E1655">
        <v>0</v>
      </c>
      <c r="F1655" t="s">
        <v>530</v>
      </c>
      <c r="G1655" s="1">
        <v>180000</v>
      </c>
      <c r="H1655" s="1">
        <v>180000</v>
      </c>
    </row>
    <row r="1656" spans="1:8" x14ac:dyDescent="0.25">
      <c r="A1656">
        <v>903</v>
      </c>
      <c r="B1656">
        <v>2</v>
      </c>
      <c r="C1656">
        <v>1</v>
      </c>
      <c r="D1656">
        <v>0</v>
      </c>
      <c r="E1656">
        <v>0</v>
      </c>
      <c r="F1656" t="s">
        <v>527</v>
      </c>
      <c r="G1656" s="1">
        <v>9437070.3200000003</v>
      </c>
      <c r="H1656" s="1">
        <v>9437070.3200000003</v>
      </c>
    </row>
    <row r="1657" spans="1:8" x14ac:dyDescent="0.25">
      <c r="A1657">
        <v>903</v>
      </c>
      <c r="B1657">
        <v>2</v>
      </c>
      <c r="C1657">
        <v>2</v>
      </c>
      <c r="D1657">
        <v>0</v>
      </c>
      <c r="E1657">
        <v>0</v>
      </c>
      <c r="F1657" t="s">
        <v>528</v>
      </c>
      <c r="G1657" s="1">
        <v>3587678.73</v>
      </c>
      <c r="H1657" s="1">
        <v>3587678.73</v>
      </c>
    </row>
    <row r="1658" spans="1:8" x14ac:dyDescent="0.25">
      <c r="A1658">
        <v>903</v>
      </c>
      <c r="B1658">
        <v>2</v>
      </c>
      <c r="C1658">
        <v>3</v>
      </c>
      <c r="D1658">
        <v>0</v>
      </c>
      <c r="E1658">
        <v>0</v>
      </c>
      <c r="F1658" t="s">
        <v>529</v>
      </c>
      <c r="G1658" s="1">
        <v>1482521.3</v>
      </c>
      <c r="H1658" s="1">
        <v>1482521.3</v>
      </c>
    </row>
    <row r="1659" spans="1:8" x14ac:dyDescent="0.25">
      <c r="A1659">
        <v>903</v>
      </c>
      <c r="B1659">
        <v>3</v>
      </c>
      <c r="C1659">
        <v>1</v>
      </c>
      <c r="D1659">
        <v>0</v>
      </c>
      <c r="E1659">
        <v>0</v>
      </c>
      <c r="F1659" t="s">
        <v>531</v>
      </c>
      <c r="G1659" s="1">
        <v>19000</v>
      </c>
      <c r="H1659" s="1">
        <v>19000</v>
      </c>
    </row>
    <row r="1660" spans="1:8" x14ac:dyDescent="0.25">
      <c r="A1660">
        <v>903</v>
      </c>
      <c r="B1660">
        <v>3</v>
      </c>
      <c r="C1660">
        <v>2</v>
      </c>
      <c r="D1660">
        <v>0</v>
      </c>
      <c r="E1660">
        <v>0</v>
      </c>
      <c r="F1660" t="s">
        <v>532</v>
      </c>
      <c r="G1660" s="1">
        <v>37450677.189999998</v>
      </c>
      <c r="H1660" s="1">
        <v>37450677.189999998</v>
      </c>
    </row>
    <row r="1661" spans="1:8" x14ac:dyDescent="0.25">
      <c r="A1661">
        <v>903</v>
      </c>
      <c r="B1661">
        <v>3</v>
      </c>
      <c r="C1661">
        <v>3</v>
      </c>
      <c r="D1661">
        <v>0</v>
      </c>
      <c r="E1661">
        <v>0</v>
      </c>
      <c r="F1661" t="s">
        <v>533</v>
      </c>
      <c r="G1661" s="1">
        <v>4776857.4000000004</v>
      </c>
      <c r="H1661" s="1">
        <v>4776857.4000000004</v>
      </c>
    </row>
    <row r="1662" spans="1:8" x14ac:dyDescent="0.25">
      <c r="A1662">
        <v>903</v>
      </c>
      <c r="B1662">
        <v>3</v>
      </c>
      <c r="C1662">
        <v>4</v>
      </c>
      <c r="D1662">
        <v>0</v>
      </c>
      <c r="E1662">
        <v>0</v>
      </c>
      <c r="F1662" t="s">
        <v>534</v>
      </c>
      <c r="G1662" s="1">
        <v>25539219.699999999</v>
      </c>
      <c r="H1662" s="1">
        <v>25539219.699999999</v>
      </c>
    </row>
    <row r="1663" spans="1:8" x14ac:dyDescent="0.25">
      <c r="A1663">
        <v>903</v>
      </c>
      <c r="B1663">
        <v>3</v>
      </c>
      <c r="C1663">
        <v>5</v>
      </c>
      <c r="D1663">
        <v>0</v>
      </c>
      <c r="E1663">
        <v>0</v>
      </c>
      <c r="F1663" t="s">
        <v>535</v>
      </c>
      <c r="G1663" s="1">
        <v>35294122.82</v>
      </c>
      <c r="H1663" s="1">
        <v>35294122.82</v>
      </c>
    </row>
    <row r="1664" spans="1:8" x14ac:dyDescent="0.25">
      <c r="A1664">
        <v>903</v>
      </c>
      <c r="B1664">
        <v>3</v>
      </c>
      <c r="C1664">
        <v>6</v>
      </c>
      <c r="D1664">
        <v>0</v>
      </c>
      <c r="E1664">
        <v>0</v>
      </c>
      <c r="F1664" t="s">
        <v>536</v>
      </c>
      <c r="G1664" s="1">
        <v>2282243.84</v>
      </c>
      <c r="H1664" s="1">
        <v>2282243.84</v>
      </c>
    </row>
    <row r="1665" spans="1:8" x14ac:dyDescent="0.25">
      <c r="A1665">
        <v>903</v>
      </c>
      <c r="B1665">
        <v>3</v>
      </c>
      <c r="C1665">
        <v>7</v>
      </c>
      <c r="D1665">
        <v>0</v>
      </c>
      <c r="E1665">
        <v>0</v>
      </c>
      <c r="F1665" t="s">
        <v>537</v>
      </c>
      <c r="G1665" s="1">
        <v>2809352.5</v>
      </c>
      <c r="H1665" s="1">
        <v>2809352.5</v>
      </c>
    </row>
    <row r="1666" spans="1:8" x14ac:dyDescent="0.25">
      <c r="A1666">
        <v>903</v>
      </c>
      <c r="B1666">
        <v>3</v>
      </c>
      <c r="C1666">
        <v>8</v>
      </c>
      <c r="D1666">
        <v>0</v>
      </c>
      <c r="E1666">
        <v>0</v>
      </c>
      <c r="F1666" t="s">
        <v>538</v>
      </c>
      <c r="G1666" s="1">
        <v>800504.6</v>
      </c>
      <c r="H1666" s="1">
        <v>800504.6</v>
      </c>
    </row>
    <row r="1667" spans="1:8" x14ac:dyDescent="0.25">
      <c r="A1667">
        <v>903</v>
      </c>
      <c r="B1667">
        <v>3</v>
      </c>
      <c r="C1667">
        <v>9</v>
      </c>
      <c r="D1667">
        <v>0</v>
      </c>
      <c r="E1667">
        <v>0</v>
      </c>
      <c r="F1667" t="s">
        <v>539</v>
      </c>
      <c r="G1667" s="1">
        <v>5000000</v>
      </c>
      <c r="H1667" s="1">
        <v>5000000</v>
      </c>
    </row>
    <row r="1668" spans="1:8" x14ac:dyDescent="0.25">
      <c r="A1668">
        <v>903</v>
      </c>
      <c r="B1668">
        <v>5</v>
      </c>
      <c r="C1668">
        <v>1</v>
      </c>
      <c r="D1668">
        <v>0</v>
      </c>
      <c r="E1668">
        <v>0</v>
      </c>
      <c r="F1668" t="s">
        <v>540</v>
      </c>
      <c r="G1668" s="1">
        <v>5861000</v>
      </c>
      <c r="H1668" s="1">
        <v>5861000</v>
      </c>
    </row>
    <row r="1669" spans="1:8" x14ac:dyDescent="0.25">
      <c r="A1669">
        <v>903</v>
      </c>
      <c r="B1669">
        <v>5</v>
      </c>
      <c r="C1669">
        <v>3</v>
      </c>
      <c r="D1669">
        <v>0</v>
      </c>
      <c r="E1669">
        <v>0</v>
      </c>
      <c r="F1669" t="s">
        <v>541</v>
      </c>
      <c r="G1669" s="1">
        <v>150254.28</v>
      </c>
      <c r="H1669" s="1">
        <v>150254.28</v>
      </c>
    </row>
    <row r="1670" spans="1:8" x14ac:dyDescent="0.25">
      <c r="A1670">
        <v>903</v>
      </c>
      <c r="B1670">
        <v>5</v>
      </c>
      <c r="C1670">
        <v>4</v>
      </c>
      <c r="D1670">
        <v>0</v>
      </c>
      <c r="E1670">
        <v>0</v>
      </c>
      <c r="F1670" t="s">
        <v>542</v>
      </c>
      <c r="G1670" s="1">
        <v>37632381</v>
      </c>
      <c r="H1670" s="1">
        <v>37632381</v>
      </c>
    </row>
    <row r="1671" spans="1:8" x14ac:dyDescent="0.25">
      <c r="A1671">
        <v>903</v>
      </c>
      <c r="B1671">
        <v>6</v>
      </c>
      <c r="C1671">
        <v>1</v>
      </c>
      <c r="D1671">
        <v>0</v>
      </c>
      <c r="E1671">
        <v>0</v>
      </c>
      <c r="F1671" t="s">
        <v>543</v>
      </c>
      <c r="G1671" s="1">
        <v>3284864</v>
      </c>
      <c r="H1671" s="1">
        <v>3284864</v>
      </c>
    </row>
    <row r="1672" spans="1:8" x14ac:dyDescent="0.25">
      <c r="A1672">
        <v>903</v>
      </c>
      <c r="B1672">
        <v>6</v>
      </c>
      <c r="C1672">
        <v>2</v>
      </c>
      <c r="D1672">
        <v>0</v>
      </c>
      <c r="E1672">
        <v>0</v>
      </c>
      <c r="F1672" t="s">
        <v>544</v>
      </c>
      <c r="G1672" s="1">
        <v>2096668</v>
      </c>
      <c r="H1672" s="1">
        <v>2096668</v>
      </c>
    </row>
    <row r="1673" spans="1:8" x14ac:dyDescent="0.25">
      <c r="A1673">
        <v>903</v>
      </c>
      <c r="B1673">
        <v>6</v>
      </c>
      <c r="C1673">
        <v>3</v>
      </c>
      <c r="D1673">
        <v>0</v>
      </c>
      <c r="E1673">
        <v>0</v>
      </c>
      <c r="F1673" t="s">
        <v>545</v>
      </c>
      <c r="G1673" s="1">
        <v>2181758</v>
      </c>
      <c r="H1673" s="1">
        <v>2181758</v>
      </c>
    </row>
    <row r="1674" spans="1:8" x14ac:dyDescent="0.25">
      <c r="A1674">
        <v>903</v>
      </c>
      <c r="B1674">
        <v>6</v>
      </c>
      <c r="C1674">
        <v>4</v>
      </c>
      <c r="D1674">
        <v>0</v>
      </c>
      <c r="E1674">
        <v>0</v>
      </c>
      <c r="F1674" t="s">
        <v>546</v>
      </c>
      <c r="G1674" s="1">
        <v>33090646.600000001</v>
      </c>
      <c r="H1674" s="1">
        <v>33090646.600000001</v>
      </c>
    </row>
    <row r="1675" spans="1:8" x14ac:dyDescent="0.25">
      <c r="A1675">
        <v>903</v>
      </c>
      <c r="B1675">
        <v>6</v>
      </c>
      <c r="C1675">
        <v>5</v>
      </c>
      <c r="D1675">
        <v>0</v>
      </c>
      <c r="E1675">
        <v>0</v>
      </c>
      <c r="F1675" t="s">
        <v>547</v>
      </c>
      <c r="G1675" s="1">
        <v>4077544</v>
      </c>
      <c r="H1675" s="1">
        <v>4077544</v>
      </c>
    </row>
    <row r="1676" spans="1:8" x14ac:dyDescent="0.25">
      <c r="A1676">
        <v>903</v>
      </c>
      <c r="B1676">
        <v>6</v>
      </c>
      <c r="C1676">
        <v>6</v>
      </c>
      <c r="D1676">
        <v>0</v>
      </c>
      <c r="E1676">
        <v>0</v>
      </c>
      <c r="F1676" t="s">
        <v>548</v>
      </c>
      <c r="G1676" s="1">
        <v>1603043</v>
      </c>
      <c r="H1676" s="1">
        <v>1603043</v>
      </c>
    </row>
    <row r="1677" spans="1:8" x14ac:dyDescent="0.25">
      <c r="A1677">
        <v>903</v>
      </c>
      <c r="B1677">
        <v>6</v>
      </c>
      <c r="C1677">
        <v>7</v>
      </c>
      <c r="D1677">
        <v>0</v>
      </c>
      <c r="E1677">
        <v>0</v>
      </c>
      <c r="F1677" t="s">
        <v>549</v>
      </c>
      <c r="G1677" s="1">
        <v>193337342.47</v>
      </c>
      <c r="H1677" s="1">
        <v>193337342.47</v>
      </c>
    </row>
    <row r="1678" spans="1:8" x14ac:dyDescent="0.25">
      <c r="A1678">
        <v>903</v>
      </c>
      <c r="B1678">
        <v>8</v>
      </c>
      <c r="C1678">
        <v>1</v>
      </c>
      <c r="D1678">
        <v>0</v>
      </c>
      <c r="E1678">
        <v>0</v>
      </c>
      <c r="F1678" t="s">
        <v>550</v>
      </c>
      <c r="G1678" s="1">
        <v>1420000</v>
      </c>
      <c r="H1678" s="1">
        <v>1420000</v>
      </c>
    </row>
    <row r="1679" spans="1:8" x14ac:dyDescent="0.25">
      <c r="A1679">
        <v>904</v>
      </c>
      <c r="B1679">
        <v>1</v>
      </c>
      <c r="C1679">
        <v>1</v>
      </c>
      <c r="D1679">
        <v>0</v>
      </c>
      <c r="E1679">
        <v>0</v>
      </c>
      <c r="F1679" t="s">
        <v>527</v>
      </c>
      <c r="G1679" s="1">
        <v>50798653.100000001</v>
      </c>
      <c r="H1679" s="1">
        <v>50798653.100000001</v>
      </c>
    </row>
    <row r="1680" spans="1:8" x14ac:dyDescent="0.25">
      <c r="A1680">
        <v>904</v>
      </c>
      <c r="B1680">
        <v>1</v>
      </c>
      <c r="C1680">
        <v>2</v>
      </c>
      <c r="D1680">
        <v>0</v>
      </c>
      <c r="E1680">
        <v>0</v>
      </c>
      <c r="F1680" t="s">
        <v>528</v>
      </c>
      <c r="G1680" s="1">
        <v>31221233.190000001</v>
      </c>
      <c r="H1680" s="1">
        <v>31221233.190000001</v>
      </c>
    </row>
    <row r="1681" spans="1:8" x14ac:dyDescent="0.25">
      <c r="A1681">
        <v>904</v>
      </c>
      <c r="B1681">
        <v>1</v>
      </c>
      <c r="C1681">
        <v>3</v>
      </c>
      <c r="D1681">
        <v>0</v>
      </c>
      <c r="E1681">
        <v>0</v>
      </c>
      <c r="F1681" t="s">
        <v>529</v>
      </c>
      <c r="G1681" s="1">
        <v>7235948.4900000002</v>
      </c>
      <c r="H1681" s="1">
        <v>7235948.4900000002</v>
      </c>
    </row>
    <row r="1682" spans="1:8" x14ac:dyDescent="0.25">
      <c r="A1682">
        <v>904</v>
      </c>
      <c r="B1682">
        <v>1</v>
      </c>
      <c r="C1682">
        <v>5</v>
      </c>
      <c r="D1682">
        <v>0</v>
      </c>
      <c r="E1682">
        <v>0</v>
      </c>
      <c r="F1682" t="s">
        <v>530</v>
      </c>
      <c r="G1682" s="1">
        <v>180000</v>
      </c>
      <c r="H1682" s="1">
        <v>180000</v>
      </c>
    </row>
    <row r="1683" spans="1:8" x14ac:dyDescent="0.25">
      <c r="A1683">
        <v>904</v>
      </c>
      <c r="B1683">
        <v>2</v>
      </c>
      <c r="C1683">
        <v>1</v>
      </c>
      <c r="D1683">
        <v>0</v>
      </c>
      <c r="E1683">
        <v>0</v>
      </c>
      <c r="F1683" t="s">
        <v>527</v>
      </c>
      <c r="G1683" s="1">
        <v>9437070.3200000003</v>
      </c>
      <c r="H1683" s="1">
        <v>9437070.3200000003</v>
      </c>
    </row>
    <row r="1684" spans="1:8" x14ac:dyDescent="0.25">
      <c r="A1684">
        <v>904</v>
      </c>
      <c r="B1684">
        <v>2</v>
      </c>
      <c r="C1684">
        <v>2</v>
      </c>
      <c r="D1684">
        <v>0</v>
      </c>
      <c r="E1684">
        <v>0</v>
      </c>
      <c r="F1684" t="s">
        <v>528</v>
      </c>
      <c r="G1684" s="1">
        <v>3587678.73</v>
      </c>
      <c r="H1684" s="1">
        <v>3587678.73</v>
      </c>
    </row>
    <row r="1685" spans="1:8" x14ac:dyDescent="0.25">
      <c r="A1685">
        <v>904</v>
      </c>
      <c r="B1685">
        <v>2</v>
      </c>
      <c r="C1685">
        <v>3</v>
      </c>
      <c r="D1685">
        <v>0</v>
      </c>
      <c r="E1685">
        <v>0</v>
      </c>
      <c r="F1685" t="s">
        <v>529</v>
      </c>
      <c r="G1685" s="1">
        <v>1482521.3</v>
      </c>
      <c r="H1685" s="1">
        <v>1482521.3</v>
      </c>
    </row>
    <row r="1686" spans="1:8" x14ac:dyDescent="0.25">
      <c r="A1686">
        <v>904</v>
      </c>
      <c r="B1686">
        <v>3</v>
      </c>
      <c r="C1686">
        <v>1</v>
      </c>
      <c r="D1686">
        <v>0</v>
      </c>
      <c r="E1686">
        <v>0</v>
      </c>
      <c r="F1686" t="s">
        <v>531</v>
      </c>
      <c r="G1686" s="1">
        <v>19000</v>
      </c>
      <c r="H1686" s="1">
        <v>19000</v>
      </c>
    </row>
    <row r="1687" spans="1:8" x14ac:dyDescent="0.25">
      <c r="A1687">
        <v>904</v>
      </c>
      <c r="B1687">
        <v>3</v>
      </c>
      <c r="C1687">
        <v>2</v>
      </c>
      <c r="D1687">
        <v>0</v>
      </c>
      <c r="E1687">
        <v>0</v>
      </c>
      <c r="F1687" t="s">
        <v>532</v>
      </c>
      <c r="G1687" s="1">
        <v>37449231.460000001</v>
      </c>
      <c r="H1687" s="1">
        <v>37449231.460000001</v>
      </c>
    </row>
    <row r="1688" spans="1:8" x14ac:dyDescent="0.25">
      <c r="A1688">
        <v>904</v>
      </c>
      <c r="B1688">
        <v>3</v>
      </c>
      <c r="C1688">
        <v>3</v>
      </c>
      <c r="D1688">
        <v>0</v>
      </c>
      <c r="E1688">
        <v>0</v>
      </c>
      <c r="F1688" t="s">
        <v>533</v>
      </c>
      <c r="G1688" s="1">
        <v>4776857.4000000004</v>
      </c>
      <c r="H1688" s="1">
        <v>4776857.4000000004</v>
      </c>
    </row>
    <row r="1689" spans="1:8" x14ac:dyDescent="0.25">
      <c r="A1689">
        <v>904</v>
      </c>
      <c r="B1689">
        <v>3</v>
      </c>
      <c r="C1689">
        <v>4</v>
      </c>
      <c r="D1689">
        <v>0</v>
      </c>
      <c r="E1689">
        <v>0</v>
      </c>
      <c r="F1689" t="s">
        <v>534</v>
      </c>
      <c r="G1689" s="1">
        <v>25539219.699999999</v>
      </c>
      <c r="H1689" s="1">
        <v>25539219.699999999</v>
      </c>
    </row>
    <row r="1690" spans="1:8" x14ac:dyDescent="0.25">
      <c r="A1690">
        <v>904</v>
      </c>
      <c r="B1690">
        <v>3</v>
      </c>
      <c r="C1690">
        <v>5</v>
      </c>
      <c r="D1690">
        <v>0</v>
      </c>
      <c r="E1690">
        <v>0</v>
      </c>
      <c r="F1690" t="s">
        <v>535</v>
      </c>
      <c r="G1690" s="1">
        <v>35239621.520000003</v>
      </c>
      <c r="H1690" s="1">
        <v>35239621.520000003</v>
      </c>
    </row>
    <row r="1691" spans="1:8" x14ac:dyDescent="0.25">
      <c r="A1691">
        <v>904</v>
      </c>
      <c r="B1691">
        <v>3</v>
      </c>
      <c r="C1691">
        <v>6</v>
      </c>
      <c r="D1691">
        <v>0</v>
      </c>
      <c r="E1691">
        <v>0</v>
      </c>
      <c r="F1691" t="s">
        <v>536</v>
      </c>
      <c r="G1691" s="1">
        <v>2282243.84</v>
      </c>
      <c r="H1691" s="1">
        <v>2282243.84</v>
      </c>
    </row>
    <row r="1692" spans="1:8" x14ac:dyDescent="0.25">
      <c r="A1692">
        <v>904</v>
      </c>
      <c r="B1692">
        <v>3</v>
      </c>
      <c r="C1692">
        <v>7</v>
      </c>
      <c r="D1692">
        <v>0</v>
      </c>
      <c r="E1692">
        <v>0</v>
      </c>
      <c r="F1692" t="s">
        <v>537</v>
      </c>
      <c r="G1692" s="1">
        <v>2809352.5</v>
      </c>
      <c r="H1692" s="1">
        <v>2809352.5</v>
      </c>
    </row>
    <row r="1693" spans="1:8" x14ac:dyDescent="0.25">
      <c r="A1693">
        <v>904</v>
      </c>
      <c r="B1693">
        <v>3</v>
      </c>
      <c r="C1693">
        <v>8</v>
      </c>
      <c r="D1693">
        <v>0</v>
      </c>
      <c r="E1693">
        <v>0</v>
      </c>
      <c r="F1693" t="s">
        <v>538</v>
      </c>
      <c r="G1693" s="1">
        <v>800504.6</v>
      </c>
      <c r="H1693" s="1">
        <v>800504.6</v>
      </c>
    </row>
    <row r="1694" spans="1:8" x14ac:dyDescent="0.25">
      <c r="A1694">
        <v>904</v>
      </c>
      <c r="B1694">
        <v>3</v>
      </c>
      <c r="C1694">
        <v>9</v>
      </c>
      <c r="D1694">
        <v>0</v>
      </c>
      <c r="E1694">
        <v>0</v>
      </c>
      <c r="F1694" t="s">
        <v>539</v>
      </c>
      <c r="G1694" s="1">
        <v>5000000</v>
      </c>
      <c r="H1694" s="1">
        <v>5000000</v>
      </c>
    </row>
    <row r="1695" spans="1:8" x14ac:dyDescent="0.25">
      <c r="A1695">
        <v>904</v>
      </c>
      <c r="B1695">
        <v>5</v>
      </c>
      <c r="C1695">
        <v>1</v>
      </c>
      <c r="D1695">
        <v>0</v>
      </c>
      <c r="E1695">
        <v>0</v>
      </c>
      <c r="F1695" t="s">
        <v>540</v>
      </c>
      <c r="G1695" s="1">
        <v>5861000</v>
      </c>
      <c r="H1695" s="1">
        <v>5861000</v>
      </c>
    </row>
    <row r="1696" spans="1:8" x14ac:dyDescent="0.25">
      <c r="A1696">
        <v>904</v>
      </c>
      <c r="B1696">
        <v>5</v>
      </c>
      <c r="C1696">
        <v>3</v>
      </c>
      <c r="D1696">
        <v>0</v>
      </c>
      <c r="E1696">
        <v>0</v>
      </c>
      <c r="F1696" t="s">
        <v>541</v>
      </c>
      <c r="G1696" s="1">
        <v>141562</v>
      </c>
      <c r="H1696" s="1">
        <v>141562</v>
      </c>
    </row>
    <row r="1697" spans="1:8" x14ac:dyDescent="0.25">
      <c r="A1697">
        <v>904</v>
      </c>
      <c r="B1697">
        <v>5</v>
      </c>
      <c r="C1697">
        <v>4</v>
      </c>
      <c r="D1697">
        <v>0</v>
      </c>
      <c r="E1697">
        <v>0</v>
      </c>
      <c r="F1697" t="s">
        <v>542</v>
      </c>
      <c r="G1697" s="1">
        <v>37632381</v>
      </c>
      <c r="H1697" s="1">
        <v>37632381</v>
      </c>
    </row>
    <row r="1698" spans="1:8" x14ac:dyDescent="0.25">
      <c r="A1698">
        <v>904</v>
      </c>
      <c r="B1698">
        <v>6</v>
      </c>
      <c r="C1698">
        <v>1</v>
      </c>
      <c r="D1698">
        <v>0</v>
      </c>
      <c r="E1698">
        <v>0</v>
      </c>
      <c r="F1698" t="s">
        <v>543</v>
      </c>
      <c r="G1698" s="1">
        <v>3284864</v>
      </c>
      <c r="H1698" s="1">
        <v>3284864</v>
      </c>
    </row>
    <row r="1699" spans="1:8" x14ac:dyDescent="0.25">
      <c r="A1699">
        <v>904</v>
      </c>
      <c r="B1699">
        <v>6</v>
      </c>
      <c r="C1699">
        <v>2</v>
      </c>
      <c r="D1699">
        <v>0</v>
      </c>
      <c r="E1699">
        <v>0</v>
      </c>
      <c r="F1699" t="s">
        <v>544</v>
      </c>
      <c r="G1699" s="1">
        <v>2096668</v>
      </c>
      <c r="H1699" s="1">
        <v>2096668</v>
      </c>
    </row>
    <row r="1700" spans="1:8" x14ac:dyDescent="0.25">
      <c r="A1700">
        <v>904</v>
      </c>
      <c r="B1700">
        <v>6</v>
      </c>
      <c r="C1700">
        <v>3</v>
      </c>
      <c r="D1700">
        <v>0</v>
      </c>
      <c r="E1700">
        <v>0</v>
      </c>
      <c r="F1700" t="s">
        <v>545</v>
      </c>
      <c r="G1700" s="1">
        <v>2181758</v>
      </c>
      <c r="H1700" s="1">
        <v>2181758</v>
      </c>
    </row>
    <row r="1701" spans="1:8" x14ac:dyDescent="0.25">
      <c r="A1701">
        <v>904</v>
      </c>
      <c r="B1701">
        <v>6</v>
      </c>
      <c r="C1701">
        <v>4</v>
      </c>
      <c r="D1701">
        <v>0</v>
      </c>
      <c r="E1701">
        <v>0</v>
      </c>
      <c r="F1701" t="s">
        <v>546</v>
      </c>
      <c r="G1701" s="1">
        <v>33090646.600000001</v>
      </c>
      <c r="H1701" s="1">
        <v>33090646.600000001</v>
      </c>
    </row>
    <row r="1702" spans="1:8" x14ac:dyDescent="0.25">
      <c r="A1702">
        <v>904</v>
      </c>
      <c r="B1702">
        <v>6</v>
      </c>
      <c r="C1702">
        <v>5</v>
      </c>
      <c r="D1702">
        <v>0</v>
      </c>
      <c r="E1702">
        <v>0</v>
      </c>
      <c r="F1702" t="s">
        <v>547</v>
      </c>
      <c r="G1702" s="1">
        <v>4077544</v>
      </c>
      <c r="H1702" s="1">
        <v>4077544</v>
      </c>
    </row>
    <row r="1703" spans="1:8" x14ac:dyDescent="0.25">
      <c r="A1703">
        <v>904</v>
      </c>
      <c r="B1703">
        <v>6</v>
      </c>
      <c r="C1703">
        <v>6</v>
      </c>
      <c r="D1703">
        <v>0</v>
      </c>
      <c r="E1703">
        <v>0</v>
      </c>
      <c r="F1703" t="s">
        <v>548</v>
      </c>
      <c r="G1703" s="1">
        <v>1603043</v>
      </c>
      <c r="H1703" s="1">
        <v>1603043</v>
      </c>
    </row>
    <row r="1704" spans="1:8" x14ac:dyDescent="0.25">
      <c r="A1704">
        <v>904</v>
      </c>
      <c r="B1704">
        <v>6</v>
      </c>
      <c r="C1704">
        <v>7</v>
      </c>
      <c r="D1704">
        <v>0</v>
      </c>
      <c r="E1704">
        <v>0</v>
      </c>
      <c r="F1704" t="s">
        <v>549</v>
      </c>
      <c r="G1704" s="1">
        <v>193337342.47</v>
      </c>
      <c r="H1704" s="1">
        <v>193337342.47</v>
      </c>
    </row>
    <row r="1705" spans="1:8" x14ac:dyDescent="0.25">
      <c r="A1705">
        <v>904</v>
      </c>
      <c r="B1705">
        <v>8</v>
      </c>
      <c r="C1705">
        <v>1</v>
      </c>
      <c r="D1705">
        <v>0</v>
      </c>
      <c r="E1705">
        <v>0</v>
      </c>
      <c r="F1705" t="s">
        <v>551</v>
      </c>
      <c r="G1705" s="1">
        <v>1420000</v>
      </c>
      <c r="H1705" s="1">
        <v>1420000</v>
      </c>
    </row>
    <row r="1706" spans="1:8" x14ac:dyDescent="0.25">
      <c r="A1706">
        <v>905</v>
      </c>
      <c r="B1706">
        <v>1</v>
      </c>
      <c r="C1706">
        <v>1</v>
      </c>
      <c r="D1706">
        <v>0</v>
      </c>
      <c r="E1706">
        <v>0</v>
      </c>
      <c r="F1706" t="s">
        <v>527</v>
      </c>
      <c r="G1706" s="1">
        <v>48380573.950000003</v>
      </c>
      <c r="H1706" s="1">
        <v>48380573.950000003</v>
      </c>
    </row>
    <row r="1707" spans="1:8" x14ac:dyDescent="0.25">
      <c r="A1707">
        <v>905</v>
      </c>
      <c r="B1707">
        <v>1</v>
      </c>
      <c r="C1707">
        <v>2</v>
      </c>
      <c r="D1707">
        <v>0</v>
      </c>
      <c r="E1707">
        <v>0</v>
      </c>
      <c r="F1707" t="s">
        <v>528</v>
      </c>
      <c r="G1707" s="1">
        <v>28652712.489999998</v>
      </c>
      <c r="H1707" s="1">
        <v>28652712.489999998</v>
      </c>
    </row>
    <row r="1708" spans="1:8" x14ac:dyDescent="0.25">
      <c r="A1708">
        <v>905</v>
      </c>
      <c r="B1708">
        <v>1</v>
      </c>
      <c r="C1708">
        <v>3</v>
      </c>
      <c r="D1708">
        <v>0</v>
      </c>
      <c r="E1708">
        <v>0</v>
      </c>
      <c r="F1708" t="s">
        <v>529</v>
      </c>
      <c r="G1708" s="1">
        <v>6843225.0099999998</v>
      </c>
      <c r="H1708" s="1">
        <v>6843225.0099999998</v>
      </c>
    </row>
    <row r="1709" spans="1:8" x14ac:dyDescent="0.25">
      <c r="A1709">
        <v>905</v>
      </c>
      <c r="B1709">
        <v>1</v>
      </c>
      <c r="C1709">
        <v>5</v>
      </c>
      <c r="D1709">
        <v>0</v>
      </c>
      <c r="E1709">
        <v>0</v>
      </c>
      <c r="F1709" t="s">
        <v>530</v>
      </c>
      <c r="G1709" s="1">
        <v>103017.48</v>
      </c>
      <c r="H1709" s="1">
        <v>103017.48</v>
      </c>
    </row>
    <row r="1710" spans="1:8" x14ac:dyDescent="0.25">
      <c r="A1710">
        <v>905</v>
      </c>
      <c r="B1710">
        <v>2</v>
      </c>
      <c r="C1710">
        <v>1</v>
      </c>
      <c r="D1710">
        <v>0</v>
      </c>
      <c r="E1710">
        <v>0</v>
      </c>
      <c r="F1710" t="s">
        <v>527</v>
      </c>
      <c r="G1710" s="1">
        <v>9076791</v>
      </c>
      <c r="H1710" s="1">
        <v>9076791</v>
      </c>
    </row>
    <row r="1711" spans="1:8" x14ac:dyDescent="0.25">
      <c r="A1711">
        <v>905</v>
      </c>
      <c r="B1711">
        <v>2</v>
      </c>
      <c r="C1711">
        <v>2</v>
      </c>
      <c r="D1711">
        <v>0</v>
      </c>
      <c r="E1711">
        <v>0</v>
      </c>
      <c r="F1711" t="s">
        <v>528</v>
      </c>
      <c r="G1711" s="1">
        <v>3255208.62</v>
      </c>
      <c r="H1711" s="1">
        <v>3255208.62</v>
      </c>
    </row>
    <row r="1712" spans="1:8" x14ac:dyDescent="0.25">
      <c r="A1712">
        <v>905</v>
      </c>
      <c r="B1712">
        <v>2</v>
      </c>
      <c r="C1712">
        <v>3</v>
      </c>
      <c r="D1712">
        <v>0</v>
      </c>
      <c r="E1712">
        <v>0</v>
      </c>
      <c r="F1712" t="s">
        <v>529</v>
      </c>
      <c r="G1712" s="1">
        <v>1372915.31</v>
      </c>
      <c r="H1712" s="1">
        <v>1372915.31</v>
      </c>
    </row>
    <row r="1713" spans="1:8" x14ac:dyDescent="0.25">
      <c r="A1713">
        <v>905</v>
      </c>
      <c r="B1713">
        <v>3</v>
      </c>
      <c r="C1713">
        <v>1</v>
      </c>
      <c r="D1713">
        <v>0</v>
      </c>
      <c r="E1713">
        <v>0</v>
      </c>
      <c r="F1713" t="s">
        <v>531</v>
      </c>
      <c r="G1713" s="1">
        <v>1647.8</v>
      </c>
      <c r="H1713" s="1">
        <v>1647.8</v>
      </c>
    </row>
    <row r="1714" spans="1:8" x14ac:dyDescent="0.25">
      <c r="A1714">
        <v>905</v>
      </c>
      <c r="B1714">
        <v>3</v>
      </c>
      <c r="C1714">
        <v>2</v>
      </c>
      <c r="D1714">
        <v>0</v>
      </c>
      <c r="E1714">
        <v>0</v>
      </c>
      <c r="F1714" t="s">
        <v>532</v>
      </c>
      <c r="G1714" s="1">
        <v>34286110.350000001</v>
      </c>
      <c r="H1714" s="1">
        <v>34286110.350000001</v>
      </c>
    </row>
    <row r="1715" spans="1:8" x14ac:dyDescent="0.25">
      <c r="A1715">
        <v>905</v>
      </c>
      <c r="B1715">
        <v>3</v>
      </c>
      <c r="C1715">
        <v>3</v>
      </c>
      <c r="D1715">
        <v>0</v>
      </c>
      <c r="E1715">
        <v>0</v>
      </c>
      <c r="F1715" t="s">
        <v>533</v>
      </c>
      <c r="G1715" s="1">
        <v>3247555.17</v>
      </c>
      <c r="H1715" s="1">
        <v>3247555.17</v>
      </c>
    </row>
    <row r="1716" spans="1:8" x14ac:dyDescent="0.25">
      <c r="A1716">
        <v>905</v>
      </c>
      <c r="B1716">
        <v>3</v>
      </c>
      <c r="C1716">
        <v>4</v>
      </c>
      <c r="D1716">
        <v>0</v>
      </c>
      <c r="E1716">
        <v>0</v>
      </c>
      <c r="F1716" t="s">
        <v>534</v>
      </c>
      <c r="G1716" s="1">
        <v>21840412.030000001</v>
      </c>
      <c r="H1716" s="1">
        <v>21840412.030000001</v>
      </c>
    </row>
    <row r="1717" spans="1:8" x14ac:dyDescent="0.25">
      <c r="A1717">
        <v>905</v>
      </c>
      <c r="B1717">
        <v>3</v>
      </c>
      <c r="C1717">
        <v>5</v>
      </c>
      <c r="D1717">
        <v>0</v>
      </c>
      <c r="E1717">
        <v>0</v>
      </c>
      <c r="F1717" t="s">
        <v>535</v>
      </c>
      <c r="G1717" s="1">
        <v>31788977.27</v>
      </c>
      <c r="H1717" s="1">
        <v>31788977.27</v>
      </c>
    </row>
    <row r="1718" spans="1:8" x14ac:dyDescent="0.25">
      <c r="A1718">
        <v>905</v>
      </c>
      <c r="B1718">
        <v>3</v>
      </c>
      <c r="C1718">
        <v>6</v>
      </c>
      <c r="D1718">
        <v>0</v>
      </c>
      <c r="E1718">
        <v>0</v>
      </c>
      <c r="F1718" t="s">
        <v>536</v>
      </c>
      <c r="G1718" s="1">
        <v>1153496.27</v>
      </c>
      <c r="H1718" s="1">
        <v>1153496.27</v>
      </c>
    </row>
    <row r="1719" spans="1:8" x14ac:dyDescent="0.25">
      <c r="A1719">
        <v>905</v>
      </c>
      <c r="B1719">
        <v>3</v>
      </c>
      <c r="C1719">
        <v>7</v>
      </c>
      <c r="D1719">
        <v>0</v>
      </c>
      <c r="E1719">
        <v>0</v>
      </c>
      <c r="F1719" t="s">
        <v>537</v>
      </c>
      <c r="G1719" s="1">
        <v>2073630.53</v>
      </c>
      <c r="H1719" s="1">
        <v>2073630.53</v>
      </c>
    </row>
    <row r="1720" spans="1:8" x14ac:dyDescent="0.25">
      <c r="A1720">
        <v>905</v>
      </c>
      <c r="B1720">
        <v>3</v>
      </c>
      <c r="C1720">
        <v>8</v>
      </c>
      <c r="D1720">
        <v>0</v>
      </c>
      <c r="E1720">
        <v>0</v>
      </c>
      <c r="F1720" t="s">
        <v>538</v>
      </c>
      <c r="G1720" s="1">
        <v>650212.34</v>
      </c>
      <c r="H1720" s="1">
        <v>650212.34</v>
      </c>
    </row>
    <row r="1721" spans="1:8" x14ac:dyDescent="0.25">
      <c r="A1721">
        <v>905</v>
      </c>
      <c r="B1721">
        <v>3</v>
      </c>
      <c r="C1721">
        <v>9</v>
      </c>
      <c r="D1721">
        <v>0</v>
      </c>
      <c r="E1721">
        <v>0</v>
      </c>
      <c r="F1721" t="s">
        <v>539</v>
      </c>
      <c r="G1721" s="1">
        <v>18809.669999999998</v>
      </c>
      <c r="H1721" s="1">
        <v>18809.669999999998</v>
      </c>
    </row>
    <row r="1722" spans="1:8" x14ac:dyDescent="0.25">
      <c r="A1722">
        <v>905</v>
      </c>
      <c r="B1722">
        <v>5</v>
      </c>
      <c r="C1722">
        <v>1</v>
      </c>
      <c r="D1722">
        <v>0</v>
      </c>
      <c r="E1722">
        <v>0</v>
      </c>
      <c r="F1722" t="s">
        <v>540</v>
      </c>
      <c r="G1722" s="1">
        <v>5072813.0199999996</v>
      </c>
      <c r="H1722" s="1">
        <v>5072813.0199999996</v>
      </c>
    </row>
    <row r="1723" spans="1:8" x14ac:dyDescent="0.25">
      <c r="A1723">
        <v>905</v>
      </c>
      <c r="B1723">
        <v>5</v>
      </c>
      <c r="C1723">
        <v>3</v>
      </c>
      <c r="D1723">
        <v>0</v>
      </c>
      <c r="E1723">
        <v>0</v>
      </c>
      <c r="F1723" t="s">
        <v>541</v>
      </c>
      <c r="G1723" s="1">
        <v>123787.25</v>
      </c>
      <c r="H1723" s="1">
        <v>123787.25</v>
      </c>
    </row>
    <row r="1724" spans="1:8" x14ac:dyDescent="0.25">
      <c r="A1724">
        <v>905</v>
      </c>
      <c r="B1724">
        <v>5</v>
      </c>
      <c r="C1724">
        <v>4</v>
      </c>
      <c r="D1724">
        <v>0</v>
      </c>
      <c r="E1724">
        <v>0</v>
      </c>
      <c r="F1724" t="s">
        <v>542</v>
      </c>
      <c r="G1724" s="1">
        <v>36336705.520000003</v>
      </c>
      <c r="H1724" s="1">
        <v>36336705.520000003</v>
      </c>
    </row>
    <row r="1725" spans="1:8" x14ac:dyDescent="0.25">
      <c r="A1725">
        <v>905</v>
      </c>
      <c r="B1725">
        <v>6</v>
      </c>
      <c r="C1725">
        <v>1</v>
      </c>
      <c r="D1725">
        <v>0</v>
      </c>
      <c r="E1725">
        <v>0</v>
      </c>
      <c r="F1725" t="s">
        <v>543</v>
      </c>
      <c r="G1725" s="1">
        <v>2703272.75</v>
      </c>
      <c r="H1725" s="1">
        <v>2703272.75</v>
      </c>
    </row>
    <row r="1726" spans="1:8" x14ac:dyDescent="0.25">
      <c r="A1726">
        <v>905</v>
      </c>
      <c r="B1726">
        <v>6</v>
      </c>
      <c r="C1726">
        <v>3</v>
      </c>
      <c r="D1726">
        <v>0</v>
      </c>
      <c r="E1726">
        <v>0</v>
      </c>
      <c r="F1726" t="s">
        <v>545</v>
      </c>
      <c r="G1726" s="1">
        <v>1840314.1</v>
      </c>
      <c r="H1726" s="1">
        <v>1840314.1</v>
      </c>
    </row>
    <row r="1727" spans="1:8" x14ac:dyDescent="0.25">
      <c r="A1727">
        <v>905</v>
      </c>
      <c r="B1727">
        <v>6</v>
      </c>
      <c r="C1727">
        <v>4</v>
      </c>
      <c r="D1727">
        <v>0</v>
      </c>
      <c r="E1727">
        <v>0</v>
      </c>
      <c r="F1727" t="s">
        <v>546</v>
      </c>
      <c r="G1727" s="1">
        <v>31883378.739999998</v>
      </c>
      <c r="H1727" s="1">
        <v>31883378.739999998</v>
      </c>
    </row>
    <row r="1728" spans="1:8" x14ac:dyDescent="0.25">
      <c r="A1728">
        <v>905</v>
      </c>
      <c r="B1728">
        <v>6</v>
      </c>
      <c r="C1728">
        <v>5</v>
      </c>
      <c r="D1728">
        <v>0</v>
      </c>
      <c r="E1728">
        <v>0</v>
      </c>
      <c r="F1728" t="s">
        <v>547</v>
      </c>
      <c r="G1728" s="1">
        <v>4077535.62</v>
      </c>
      <c r="H1728" s="1">
        <v>4077535.62</v>
      </c>
    </row>
    <row r="1729" spans="1:8" x14ac:dyDescent="0.25">
      <c r="A1729">
        <v>905</v>
      </c>
      <c r="B1729">
        <v>6</v>
      </c>
      <c r="C1729">
        <v>6</v>
      </c>
      <c r="D1729">
        <v>0</v>
      </c>
      <c r="E1729">
        <v>0</v>
      </c>
      <c r="F1729" t="s">
        <v>548</v>
      </c>
      <c r="G1729" s="1">
        <v>1517658.36</v>
      </c>
      <c r="H1729" s="1">
        <v>1517658.36</v>
      </c>
    </row>
    <row r="1730" spans="1:8" x14ac:dyDescent="0.25">
      <c r="A1730">
        <v>905</v>
      </c>
      <c r="B1730">
        <v>6</v>
      </c>
      <c r="C1730">
        <v>7</v>
      </c>
      <c r="D1730">
        <v>0</v>
      </c>
      <c r="E1730">
        <v>0</v>
      </c>
      <c r="F1730" t="s">
        <v>549</v>
      </c>
      <c r="G1730" s="1">
        <v>190313688.40000001</v>
      </c>
      <c r="H1730" s="1">
        <v>190313688.40000001</v>
      </c>
    </row>
    <row r="1731" spans="1:8" x14ac:dyDescent="0.25">
      <c r="A1731">
        <v>905</v>
      </c>
      <c r="B1731">
        <v>8</v>
      </c>
      <c r="C1731">
        <v>1</v>
      </c>
      <c r="D1731">
        <v>0</v>
      </c>
      <c r="E1731">
        <v>0</v>
      </c>
      <c r="F1731" t="s">
        <v>552</v>
      </c>
      <c r="G1731" s="1">
        <v>1420000</v>
      </c>
      <c r="H1731" s="1">
        <v>1420000</v>
      </c>
    </row>
    <row r="1732" spans="1:8" x14ac:dyDescent="0.25">
      <c r="A1732">
        <v>910</v>
      </c>
      <c r="B1732">
        <v>1</v>
      </c>
      <c r="C1732">
        <v>1</v>
      </c>
      <c r="D1732">
        <v>0</v>
      </c>
      <c r="E1732">
        <v>0</v>
      </c>
      <c r="F1732" t="s">
        <v>553</v>
      </c>
      <c r="G1732" s="1">
        <v>304463461.41000003</v>
      </c>
      <c r="H1732" s="1">
        <v>39486292.710000001</v>
      </c>
    </row>
    <row r="1733" spans="1:8" x14ac:dyDescent="0.25">
      <c r="A1733">
        <v>910</v>
      </c>
      <c r="B1733">
        <v>1</v>
      </c>
      <c r="C1733">
        <v>2</v>
      </c>
      <c r="D1733">
        <v>0</v>
      </c>
      <c r="E1733">
        <v>0</v>
      </c>
      <c r="F1733" t="s">
        <v>554</v>
      </c>
      <c r="G1733" s="1">
        <v>22500</v>
      </c>
      <c r="H1733" s="1">
        <v>22500</v>
      </c>
    </row>
    <row r="1734" spans="1:8" x14ac:dyDescent="0.25">
      <c r="A1734">
        <v>910</v>
      </c>
      <c r="B1734">
        <v>1</v>
      </c>
      <c r="C1734">
        <v>10</v>
      </c>
      <c r="D1734">
        <v>0</v>
      </c>
      <c r="E1734">
        <v>0</v>
      </c>
      <c r="F1734" t="s">
        <v>555</v>
      </c>
      <c r="G1734" s="1">
        <v>2056848.41</v>
      </c>
      <c r="H1734" s="1">
        <v>628514</v>
      </c>
    </row>
    <row r="1735" spans="1:8" x14ac:dyDescent="0.25">
      <c r="A1735">
        <v>910</v>
      </c>
      <c r="B1735">
        <v>2</v>
      </c>
      <c r="C1735">
        <v>1</v>
      </c>
      <c r="D1735">
        <v>0</v>
      </c>
      <c r="E1735">
        <v>0</v>
      </c>
      <c r="F1735" t="s">
        <v>556</v>
      </c>
      <c r="G1735" s="1">
        <v>238820</v>
      </c>
      <c r="H1735" s="1">
        <v>215000</v>
      </c>
    </row>
    <row r="1736" spans="1:8" x14ac:dyDescent="0.25">
      <c r="A1736">
        <v>911</v>
      </c>
      <c r="B1736">
        <v>0</v>
      </c>
      <c r="C1736">
        <v>0</v>
      </c>
      <c r="D1736">
        <v>0</v>
      </c>
      <c r="E1736">
        <v>0</v>
      </c>
      <c r="F1736" t="s">
        <v>557</v>
      </c>
      <c r="G1736" s="1">
        <v>39713212.710000001</v>
      </c>
      <c r="H1736" s="1">
        <v>306142535.81999999</v>
      </c>
    </row>
    <row r="1737" spans="1:8" x14ac:dyDescent="0.25">
      <c r="A1737">
        <v>912</v>
      </c>
      <c r="B1737">
        <v>2</v>
      </c>
      <c r="C1737">
        <v>2</v>
      </c>
      <c r="D1737">
        <v>3</v>
      </c>
      <c r="E1737">
        <v>0</v>
      </c>
      <c r="F1737" t="s">
        <v>558</v>
      </c>
      <c r="G1737" s="1">
        <v>11256.35</v>
      </c>
      <c r="H1737" s="1">
        <v>0</v>
      </c>
    </row>
    <row r="1738" spans="1:8" x14ac:dyDescent="0.25">
      <c r="A1738">
        <v>913</v>
      </c>
      <c r="B1738">
        <v>0</v>
      </c>
      <c r="C1738">
        <v>0</v>
      </c>
      <c r="D1738">
        <v>0</v>
      </c>
      <c r="E1738">
        <v>0</v>
      </c>
      <c r="F1738" t="s">
        <v>559</v>
      </c>
      <c r="G1738" s="1">
        <v>0</v>
      </c>
      <c r="H1738" s="1">
        <v>11256.35</v>
      </c>
    </row>
    <row r="1739" spans="1:8" x14ac:dyDescent="0.25">
      <c r="A1739">
        <v>920</v>
      </c>
      <c r="B1739">
        <v>1</v>
      </c>
      <c r="C1739">
        <v>3</v>
      </c>
      <c r="D1739">
        <v>2</v>
      </c>
      <c r="E1739">
        <v>0</v>
      </c>
      <c r="F1739" t="s">
        <v>532</v>
      </c>
      <c r="G1739" s="1">
        <v>68366.75</v>
      </c>
      <c r="H1739" s="1">
        <v>0</v>
      </c>
    </row>
    <row r="1740" spans="1:8" x14ac:dyDescent="0.25">
      <c r="A1740">
        <v>920</v>
      </c>
      <c r="B1740">
        <v>1</v>
      </c>
      <c r="C1740">
        <v>3</v>
      </c>
      <c r="D1740">
        <v>2</v>
      </c>
      <c r="E1740">
        <v>3</v>
      </c>
      <c r="F1740" t="s">
        <v>560</v>
      </c>
      <c r="G1740" s="1">
        <v>27164.84</v>
      </c>
      <c r="H1740" s="1">
        <v>3596.34</v>
      </c>
    </row>
    <row r="1741" spans="1:8" x14ac:dyDescent="0.25">
      <c r="A1741">
        <v>920</v>
      </c>
      <c r="B1741">
        <v>1</v>
      </c>
      <c r="C1741">
        <v>3</v>
      </c>
      <c r="D1741">
        <v>2</v>
      </c>
      <c r="E1741">
        <v>4</v>
      </c>
      <c r="F1741" t="s">
        <v>561</v>
      </c>
      <c r="G1741" s="1">
        <v>5141560.8899999997</v>
      </c>
      <c r="H1741" s="1">
        <v>4475592.91</v>
      </c>
    </row>
    <row r="1742" spans="1:8" x14ac:dyDescent="0.25">
      <c r="A1742">
        <v>920</v>
      </c>
      <c r="B1742">
        <v>1</v>
      </c>
      <c r="C1742">
        <v>3</v>
      </c>
      <c r="D1742">
        <v>2</v>
      </c>
      <c r="E1742">
        <v>7</v>
      </c>
      <c r="F1742" t="s">
        <v>562</v>
      </c>
      <c r="G1742" s="1">
        <v>6526083.4699999997</v>
      </c>
      <c r="H1742" s="1">
        <v>837393.13</v>
      </c>
    </row>
    <row r="1743" spans="1:8" x14ac:dyDescent="0.25">
      <c r="A1743">
        <v>920</v>
      </c>
      <c r="B1743">
        <v>1</v>
      </c>
      <c r="C1743">
        <v>3</v>
      </c>
      <c r="D1743">
        <v>5</v>
      </c>
      <c r="E1743">
        <v>0</v>
      </c>
      <c r="F1743" t="s">
        <v>535</v>
      </c>
      <c r="G1743" s="1">
        <v>120</v>
      </c>
      <c r="H1743" s="1">
        <v>0</v>
      </c>
    </row>
    <row r="1744" spans="1:8" x14ac:dyDescent="0.25">
      <c r="A1744">
        <v>920</v>
      </c>
      <c r="B1744">
        <v>1</v>
      </c>
      <c r="C1744">
        <v>3</v>
      </c>
      <c r="D1744">
        <v>5</v>
      </c>
      <c r="E1744">
        <v>1</v>
      </c>
      <c r="F1744" t="s">
        <v>498</v>
      </c>
      <c r="G1744" s="1">
        <v>10301765.880000001</v>
      </c>
      <c r="H1744" s="1">
        <v>5058148.9800000004</v>
      </c>
    </row>
    <row r="1745" spans="1:8" x14ac:dyDescent="0.25">
      <c r="A1745">
        <v>920</v>
      </c>
      <c r="B1745">
        <v>1</v>
      </c>
      <c r="C1745">
        <v>3</v>
      </c>
      <c r="D1745">
        <v>5</v>
      </c>
      <c r="E1745">
        <v>3</v>
      </c>
      <c r="F1745" t="s">
        <v>563</v>
      </c>
      <c r="G1745" s="1">
        <v>443087.75</v>
      </c>
      <c r="H1745" s="1">
        <v>416064.09</v>
      </c>
    </row>
    <row r="1746" spans="1:8" x14ac:dyDescent="0.25">
      <c r="A1746">
        <v>920</v>
      </c>
      <c r="B1746">
        <v>1</v>
      </c>
      <c r="C1746">
        <v>3</v>
      </c>
      <c r="D1746">
        <v>5</v>
      </c>
      <c r="E1746">
        <v>5</v>
      </c>
      <c r="F1746" t="s">
        <v>564</v>
      </c>
      <c r="G1746" s="1">
        <v>62150</v>
      </c>
      <c r="H1746" s="1">
        <v>45800</v>
      </c>
    </row>
    <row r="1747" spans="1:8" x14ac:dyDescent="0.25">
      <c r="A1747">
        <v>920</v>
      </c>
      <c r="B1747">
        <v>1</v>
      </c>
      <c r="C1747">
        <v>3</v>
      </c>
      <c r="D1747">
        <v>5</v>
      </c>
      <c r="E1747">
        <v>9</v>
      </c>
      <c r="F1747" t="s">
        <v>442</v>
      </c>
      <c r="G1747" s="1">
        <v>1317805.7</v>
      </c>
      <c r="H1747" s="1">
        <v>312924.87</v>
      </c>
    </row>
    <row r="1748" spans="1:8" x14ac:dyDescent="0.25">
      <c r="A1748">
        <v>920</v>
      </c>
      <c r="B1748">
        <v>1</v>
      </c>
      <c r="C1748">
        <v>3</v>
      </c>
      <c r="D1748">
        <v>7</v>
      </c>
      <c r="E1748">
        <v>3</v>
      </c>
      <c r="F1748" t="s">
        <v>565</v>
      </c>
      <c r="G1748" s="1">
        <v>1000</v>
      </c>
      <c r="H1748" s="1">
        <v>1000</v>
      </c>
    </row>
    <row r="1749" spans="1:8" x14ac:dyDescent="0.25">
      <c r="A1749">
        <v>920</v>
      </c>
      <c r="B1749">
        <v>1</v>
      </c>
      <c r="C1749">
        <v>3</v>
      </c>
      <c r="D1749">
        <v>8</v>
      </c>
      <c r="E1749">
        <v>1</v>
      </c>
      <c r="F1749" t="s">
        <v>566</v>
      </c>
      <c r="G1749" s="1">
        <v>25000</v>
      </c>
      <c r="H1749" s="1">
        <v>25000</v>
      </c>
    </row>
    <row r="1750" spans="1:8" x14ac:dyDescent="0.25">
      <c r="A1750">
        <v>920</v>
      </c>
      <c r="B1750">
        <v>1</v>
      </c>
      <c r="C1750">
        <v>6</v>
      </c>
      <c r="D1750">
        <v>5</v>
      </c>
      <c r="E1750">
        <v>7</v>
      </c>
      <c r="F1750" t="s">
        <v>567</v>
      </c>
      <c r="G1750" s="1">
        <v>2326945.86</v>
      </c>
      <c r="H1750" s="1">
        <v>1249480.73</v>
      </c>
    </row>
    <row r="1751" spans="1:8" x14ac:dyDescent="0.25">
      <c r="A1751">
        <v>920</v>
      </c>
      <c r="B1751">
        <v>1</v>
      </c>
      <c r="C1751">
        <v>6</v>
      </c>
      <c r="D1751">
        <v>7</v>
      </c>
      <c r="E1751">
        <v>0</v>
      </c>
      <c r="F1751" t="s">
        <v>549</v>
      </c>
      <c r="G1751" s="1">
        <v>9142.51</v>
      </c>
      <c r="H1751" s="1">
        <v>0</v>
      </c>
    </row>
    <row r="1752" spans="1:8" x14ac:dyDescent="0.25">
      <c r="A1752">
        <v>920</v>
      </c>
      <c r="B1752">
        <v>1</v>
      </c>
      <c r="C1752">
        <v>6</v>
      </c>
      <c r="D1752">
        <v>7</v>
      </c>
      <c r="E1752">
        <v>1</v>
      </c>
      <c r="F1752" t="s">
        <v>498</v>
      </c>
      <c r="G1752" s="1">
        <v>75200805.579999998</v>
      </c>
      <c r="H1752" s="1">
        <v>43587072.210000001</v>
      </c>
    </row>
    <row r="1753" spans="1:8" x14ac:dyDescent="0.25">
      <c r="A1753">
        <v>920</v>
      </c>
      <c r="B1753">
        <v>1</v>
      </c>
      <c r="C1753">
        <v>6</v>
      </c>
      <c r="D1753">
        <v>7</v>
      </c>
      <c r="E1753">
        <v>7</v>
      </c>
      <c r="F1753" t="s">
        <v>567</v>
      </c>
      <c r="G1753" s="1">
        <v>48551550.460000001</v>
      </c>
      <c r="H1753" s="1">
        <v>25365930.219999999</v>
      </c>
    </row>
    <row r="1754" spans="1:8" x14ac:dyDescent="0.25">
      <c r="A1754">
        <v>920</v>
      </c>
      <c r="B1754">
        <v>2</v>
      </c>
      <c r="C1754">
        <v>3</v>
      </c>
      <c r="D1754">
        <v>2</v>
      </c>
      <c r="E1754">
        <v>7</v>
      </c>
      <c r="F1754" t="s">
        <v>562</v>
      </c>
      <c r="G1754" s="1">
        <v>349920</v>
      </c>
      <c r="H1754" s="1">
        <v>50253.8</v>
      </c>
    </row>
    <row r="1755" spans="1:8" x14ac:dyDescent="0.25">
      <c r="A1755">
        <v>920</v>
      </c>
      <c r="B1755">
        <v>2</v>
      </c>
      <c r="C1755">
        <v>3</v>
      </c>
      <c r="D1755">
        <v>5</v>
      </c>
      <c r="E1755">
        <v>1</v>
      </c>
      <c r="F1755" t="s">
        <v>498</v>
      </c>
      <c r="G1755" s="1">
        <v>7703767.9900000002</v>
      </c>
      <c r="H1755" s="1">
        <v>2270636.4900000002</v>
      </c>
    </row>
    <row r="1756" spans="1:8" x14ac:dyDescent="0.25">
      <c r="A1756">
        <v>920</v>
      </c>
      <c r="B1756">
        <v>2</v>
      </c>
      <c r="C1756">
        <v>3</v>
      </c>
      <c r="D1756">
        <v>5</v>
      </c>
      <c r="E1756">
        <v>9</v>
      </c>
      <c r="F1756" t="s">
        <v>442</v>
      </c>
      <c r="G1756" s="1">
        <v>1970184.15</v>
      </c>
      <c r="H1756" s="1">
        <v>622085.96</v>
      </c>
    </row>
    <row r="1757" spans="1:8" x14ac:dyDescent="0.25">
      <c r="A1757">
        <v>920</v>
      </c>
      <c r="B1757">
        <v>2</v>
      </c>
      <c r="C1757">
        <v>3</v>
      </c>
      <c r="D1757">
        <v>6</v>
      </c>
      <c r="E1757">
        <v>1</v>
      </c>
      <c r="F1757" t="s">
        <v>568</v>
      </c>
      <c r="G1757" s="1">
        <v>1248.6099999999999</v>
      </c>
      <c r="H1757" s="1">
        <v>0</v>
      </c>
    </row>
    <row r="1758" spans="1:8" x14ac:dyDescent="0.25">
      <c r="A1758">
        <v>920</v>
      </c>
      <c r="B1758">
        <v>2</v>
      </c>
      <c r="C1758">
        <v>3</v>
      </c>
      <c r="D1758">
        <v>7</v>
      </c>
      <c r="E1758">
        <v>2</v>
      </c>
      <c r="F1758" t="s">
        <v>545</v>
      </c>
      <c r="G1758" s="1">
        <v>6400</v>
      </c>
      <c r="H1758" s="1">
        <v>3200</v>
      </c>
    </row>
    <row r="1759" spans="1:8" x14ac:dyDescent="0.25">
      <c r="A1759">
        <v>920</v>
      </c>
      <c r="B1759">
        <v>2</v>
      </c>
      <c r="C1759">
        <v>6</v>
      </c>
      <c r="D1759">
        <v>5</v>
      </c>
      <c r="E1759">
        <v>7</v>
      </c>
      <c r="F1759" t="s">
        <v>567</v>
      </c>
      <c r="G1759" s="1">
        <v>5982694.5099999998</v>
      </c>
      <c r="H1759" s="1">
        <v>2107345.4500000002</v>
      </c>
    </row>
    <row r="1760" spans="1:8" x14ac:dyDescent="0.25">
      <c r="A1760">
        <v>920</v>
      </c>
      <c r="B1760">
        <v>2</v>
      </c>
      <c r="C1760">
        <v>6</v>
      </c>
      <c r="D1760">
        <v>7</v>
      </c>
      <c r="E1760">
        <v>0</v>
      </c>
      <c r="F1760" t="s">
        <v>549</v>
      </c>
      <c r="G1760" s="1">
        <v>191389.05</v>
      </c>
      <c r="H1760" s="1">
        <v>0</v>
      </c>
    </row>
    <row r="1761" spans="1:8" x14ac:dyDescent="0.25">
      <c r="A1761">
        <v>920</v>
      </c>
      <c r="B1761">
        <v>2</v>
      </c>
      <c r="C1761">
        <v>6</v>
      </c>
      <c r="D1761">
        <v>7</v>
      </c>
      <c r="E1761">
        <v>1</v>
      </c>
      <c r="F1761" t="s">
        <v>498</v>
      </c>
      <c r="G1761" s="1">
        <v>14195663.359999999</v>
      </c>
      <c r="H1761" s="1">
        <v>9879482.1300000008</v>
      </c>
    </row>
    <row r="1762" spans="1:8" x14ac:dyDescent="0.25">
      <c r="A1762">
        <v>920</v>
      </c>
      <c r="B1762">
        <v>2</v>
      </c>
      <c r="C1762">
        <v>6</v>
      </c>
      <c r="D1762">
        <v>7</v>
      </c>
      <c r="E1762">
        <v>7</v>
      </c>
      <c r="F1762" t="s">
        <v>567</v>
      </c>
      <c r="G1762" s="1">
        <v>53460939.75</v>
      </c>
      <c r="H1762" s="1">
        <v>26430210.57</v>
      </c>
    </row>
    <row r="1763" spans="1:8" x14ac:dyDescent="0.25">
      <c r="A1763">
        <v>920</v>
      </c>
      <c r="B1763">
        <v>3</v>
      </c>
      <c r="C1763">
        <v>3</v>
      </c>
      <c r="D1763">
        <v>5</v>
      </c>
      <c r="E1763">
        <v>0</v>
      </c>
      <c r="F1763" t="s">
        <v>569</v>
      </c>
      <c r="G1763" s="1">
        <v>483183.17</v>
      </c>
      <c r="H1763" s="1">
        <v>240035.47</v>
      </c>
    </row>
    <row r="1764" spans="1:8" x14ac:dyDescent="0.25">
      <c r="A1764">
        <v>920</v>
      </c>
      <c r="B1764">
        <v>3</v>
      </c>
      <c r="C1764">
        <v>6</v>
      </c>
      <c r="D1764">
        <v>7</v>
      </c>
      <c r="E1764">
        <v>0</v>
      </c>
      <c r="F1764" t="s">
        <v>549</v>
      </c>
      <c r="G1764" s="1">
        <v>605380.48</v>
      </c>
      <c r="H1764" s="1">
        <v>598519.44999999995</v>
      </c>
    </row>
    <row r="1765" spans="1:8" x14ac:dyDescent="0.25">
      <c r="A1765">
        <v>921</v>
      </c>
      <c r="B1765">
        <v>0</v>
      </c>
      <c r="C1765">
        <v>0</v>
      </c>
      <c r="D1765">
        <v>0</v>
      </c>
      <c r="E1765">
        <v>0</v>
      </c>
      <c r="F1765" t="s">
        <v>570</v>
      </c>
      <c r="G1765" s="1">
        <v>123576318.8</v>
      </c>
      <c r="H1765" s="1">
        <v>234949866.75999999</v>
      </c>
    </row>
    <row r="1766" spans="1:8" x14ac:dyDescent="0.25">
      <c r="A1766">
        <v>948</v>
      </c>
      <c r="B1766">
        <v>2</v>
      </c>
      <c r="C1766">
        <v>1</v>
      </c>
      <c r="D1766">
        <v>0</v>
      </c>
      <c r="E1766">
        <v>0</v>
      </c>
      <c r="F1766" t="s">
        <v>216</v>
      </c>
      <c r="G1766" s="1">
        <v>1073864.8899999999</v>
      </c>
      <c r="H1766" s="1">
        <v>213386.62</v>
      </c>
    </row>
    <row r="1767" spans="1:8" x14ac:dyDescent="0.25">
      <c r="A1767">
        <v>948</v>
      </c>
      <c r="B1767">
        <v>2</v>
      </c>
      <c r="C1767">
        <v>2</v>
      </c>
      <c r="D1767">
        <v>0</v>
      </c>
      <c r="E1767">
        <v>0</v>
      </c>
      <c r="F1767" t="s">
        <v>217</v>
      </c>
      <c r="G1767" s="1">
        <v>2205.92</v>
      </c>
      <c r="H1767" s="1">
        <v>2205.92</v>
      </c>
    </row>
    <row r="1768" spans="1:8" x14ac:dyDescent="0.25">
      <c r="A1768">
        <v>948</v>
      </c>
      <c r="B1768">
        <v>2</v>
      </c>
      <c r="C1768">
        <v>3</v>
      </c>
      <c r="D1768">
        <v>0</v>
      </c>
      <c r="E1768">
        <v>0</v>
      </c>
      <c r="F1768" t="s">
        <v>218</v>
      </c>
      <c r="G1768" s="1">
        <v>10684.6</v>
      </c>
      <c r="H1768" s="1">
        <v>600</v>
      </c>
    </row>
    <row r="1769" spans="1:8" x14ac:dyDescent="0.25">
      <c r="A1769">
        <v>949</v>
      </c>
      <c r="B1769">
        <v>0</v>
      </c>
      <c r="C1769">
        <v>0</v>
      </c>
      <c r="D1769">
        <v>0</v>
      </c>
      <c r="E1769">
        <v>0</v>
      </c>
      <c r="F1769" t="s">
        <v>571</v>
      </c>
      <c r="G1769" s="1">
        <v>216192.54</v>
      </c>
      <c r="H1769" s="1">
        <v>1086755.4099999999</v>
      </c>
    </row>
    <row r="1770" spans="1:8" x14ac:dyDescent="0.25">
      <c r="A1770">
        <v>950</v>
      </c>
      <c r="B1770">
        <v>9</v>
      </c>
      <c r="C1770">
        <v>0</v>
      </c>
      <c r="D1770">
        <v>0</v>
      </c>
      <c r="E1770">
        <v>0</v>
      </c>
      <c r="F1770" t="s">
        <v>572</v>
      </c>
      <c r="G1770" s="1">
        <v>806940000</v>
      </c>
      <c r="H1770" s="1">
        <v>0</v>
      </c>
    </row>
    <row r="1771" spans="1:8" x14ac:dyDescent="0.25">
      <c r="A1771">
        <v>951</v>
      </c>
      <c r="B1771">
        <v>0</v>
      </c>
      <c r="C1771">
        <v>0</v>
      </c>
      <c r="D1771">
        <v>0</v>
      </c>
      <c r="E1771">
        <v>0</v>
      </c>
      <c r="F1771" t="s">
        <v>573</v>
      </c>
      <c r="G1771" s="1">
        <v>0</v>
      </c>
      <c r="H1771" s="1">
        <v>806940000</v>
      </c>
    </row>
    <row r="1772" spans="1:8" x14ac:dyDescent="0.25">
      <c r="A1772">
        <v>980</v>
      </c>
      <c r="B1772">
        <v>0</v>
      </c>
      <c r="C1772">
        <v>0</v>
      </c>
      <c r="D1772">
        <v>0</v>
      </c>
      <c r="E1772">
        <v>0</v>
      </c>
      <c r="F1772" t="s">
        <v>574</v>
      </c>
      <c r="G1772" s="1">
        <v>1560079766.8</v>
      </c>
      <c r="H1772" s="1">
        <v>0</v>
      </c>
    </row>
    <row r="1773" spans="1:8" x14ac:dyDescent="0.25">
      <c r="A1773">
        <v>981</v>
      </c>
      <c r="B1773">
        <v>0</v>
      </c>
      <c r="C1773">
        <v>0</v>
      </c>
      <c r="D1773">
        <v>0</v>
      </c>
      <c r="E1773">
        <v>0</v>
      </c>
      <c r="F1773" t="s">
        <v>575</v>
      </c>
      <c r="G1773" s="1">
        <v>386224784.72000003</v>
      </c>
      <c r="H1773" s="1">
        <v>0</v>
      </c>
    </row>
    <row r="1774" spans="1:8" x14ac:dyDescent="0.25">
      <c r="A1774">
        <v>982</v>
      </c>
      <c r="B1774">
        <v>0</v>
      </c>
      <c r="C1774">
        <v>0</v>
      </c>
      <c r="D1774">
        <v>0</v>
      </c>
      <c r="E1774">
        <v>0</v>
      </c>
      <c r="F1774" t="s">
        <v>576</v>
      </c>
      <c r="G1774" s="1">
        <v>0</v>
      </c>
      <c r="H1774" s="1">
        <v>1946304551.52</v>
      </c>
    </row>
    <row r="1775" spans="1:8" x14ac:dyDescent="0.25">
      <c r="A1775">
        <v>991</v>
      </c>
      <c r="B1775">
        <v>1</v>
      </c>
      <c r="C1775">
        <v>0</v>
      </c>
      <c r="D1775">
        <v>0</v>
      </c>
      <c r="E1775">
        <v>0</v>
      </c>
      <c r="F1775" t="s">
        <v>577</v>
      </c>
      <c r="G1775" s="1">
        <v>656658358.76999998</v>
      </c>
      <c r="H1775" s="1">
        <v>0</v>
      </c>
    </row>
    <row r="1776" spans="1:8" x14ac:dyDescent="0.25">
      <c r="A1776">
        <v>991</v>
      </c>
      <c r="B1776">
        <v>2</v>
      </c>
      <c r="C1776">
        <v>0</v>
      </c>
      <c r="D1776">
        <v>0</v>
      </c>
      <c r="E1776">
        <v>0</v>
      </c>
      <c r="F1776" t="s">
        <v>578</v>
      </c>
      <c r="G1776" s="1">
        <v>187019459.74000001</v>
      </c>
      <c r="H1776" s="1">
        <v>0</v>
      </c>
    </row>
    <row r="1777" spans="1:8" x14ac:dyDescent="0.25">
      <c r="A1777">
        <v>992</v>
      </c>
      <c r="B1777">
        <v>0</v>
      </c>
      <c r="C1777">
        <v>0</v>
      </c>
      <c r="D1777">
        <v>0</v>
      </c>
      <c r="E1777">
        <v>0</v>
      </c>
      <c r="F1777" t="s">
        <v>579</v>
      </c>
      <c r="G1777" s="1">
        <v>649943471.5</v>
      </c>
      <c r="H1777" s="1">
        <v>0</v>
      </c>
    </row>
    <row r="1778" spans="1:8" x14ac:dyDescent="0.25">
      <c r="A1778">
        <v>999</v>
      </c>
      <c r="B1778">
        <v>0</v>
      </c>
      <c r="C1778">
        <v>0</v>
      </c>
      <c r="D1778">
        <v>0</v>
      </c>
      <c r="E1778">
        <v>0</v>
      </c>
      <c r="F1778" t="s">
        <v>580</v>
      </c>
      <c r="G1778" s="1">
        <v>0</v>
      </c>
      <c r="H1778" s="1">
        <v>1493621290.01</v>
      </c>
    </row>
    <row r="1779" spans="1:8" x14ac:dyDescent="0.25">
      <c r="G1779" s="1">
        <f>SUM(G2:G1778)</f>
        <v>39109917220.349976</v>
      </c>
      <c r="H1779" s="1">
        <f t="shared" ref="H1779" si="0">SUM(H2:H1778)</f>
        <v>39109917220.350014</v>
      </c>
    </row>
    <row r="1781" spans="1:8" x14ac:dyDescent="0.25">
      <c r="G1781" s="1">
        <f>G1779-H1779</f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workbookViewId="0">
      <selection activeCell="H4" sqref="H4"/>
    </sheetView>
  </sheetViews>
  <sheetFormatPr defaultRowHeight="15" x14ac:dyDescent="0.25"/>
  <sheetData>
    <row r="3" spans="1:9" x14ac:dyDescent="0.25">
      <c r="H3" t="s">
        <v>915</v>
      </c>
      <c r="I3" t="s">
        <v>916</v>
      </c>
    </row>
    <row r="4" spans="1:9" x14ac:dyDescent="0.25">
      <c r="A4">
        <v>257</v>
      </c>
      <c r="B4">
        <v>3</v>
      </c>
      <c r="C4">
        <v>2</v>
      </c>
      <c r="D4">
        <v>1</v>
      </c>
      <c r="E4">
        <v>0</v>
      </c>
      <c r="F4" s="18" t="str">
        <f>CONCATENATE(A4,-B4)</f>
        <v>257-3</v>
      </c>
      <c r="G4" s="1">
        <v>143.19999999999999</v>
      </c>
      <c r="H4" s="12">
        <v>1231</v>
      </c>
    </row>
    <row r="5" spans="1:9" x14ac:dyDescent="0.25">
      <c r="A5">
        <v>257</v>
      </c>
      <c r="B5">
        <v>3</v>
      </c>
      <c r="C5">
        <v>3</v>
      </c>
      <c r="D5">
        <v>1</v>
      </c>
      <c r="E5">
        <v>0</v>
      </c>
      <c r="F5" s="18" t="str">
        <f t="shared" ref="F5:F6" si="0">CONCATENATE(A5,-B5)</f>
        <v>257-3</v>
      </c>
      <c r="G5" s="1">
        <v>1087.8</v>
      </c>
    </row>
    <row r="6" spans="1:9" x14ac:dyDescent="0.25">
      <c r="A6">
        <v>257</v>
      </c>
      <c r="B6">
        <v>2</v>
      </c>
      <c r="C6">
        <v>3</v>
      </c>
      <c r="D6">
        <v>9</v>
      </c>
      <c r="E6">
        <v>0</v>
      </c>
      <c r="F6" s="19" t="str">
        <f t="shared" si="0"/>
        <v>257-2</v>
      </c>
      <c r="G6">
        <v>43.66</v>
      </c>
      <c r="H6" s="19">
        <v>43.66</v>
      </c>
    </row>
    <row r="7" spans="1:9" x14ac:dyDescent="0.25">
      <c r="G7" s="1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51"/>
  <sheetViews>
    <sheetView workbookViewId="0">
      <pane xSplit="5" ySplit="1" topLeftCell="F20" activePane="bottomRight" state="frozen"/>
      <selection pane="topRight" activeCell="F1" sqref="F1"/>
      <selection pane="bottomLeft" activeCell="A2" sqref="A2"/>
      <selection pane="bottomRight" activeCell="H50" sqref="H50"/>
    </sheetView>
  </sheetViews>
  <sheetFormatPr defaultRowHeight="15" x14ac:dyDescent="0.25"/>
  <cols>
    <col min="1" max="2" width="3" bestFit="1" customWidth="1"/>
    <col min="3" max="3" width="4" bestFit="1" customWidth="1"/>
    <col min="4" max="4" width="12" bestFit="1" customWidth="1"/>
    <col min="5" max="5" width="65.140625" bestFit="1" customWidth="1"/>
    <col min="6" max="6" width="15.42578125" style="1" bestFit="1" customWidth="1"/>
    <col min="7" max="7" width="16.42578125" style="1" bestFit="1" customWidth="1"/>
    <col min="8" max="8" width="15.42578125" style="1" bestFit="1" customWidth="1"/>
    <col min="9" max="9" width="13.7109375" style="2" bestFit="1" customWidth="1"/>
  </cols>
  <sheetData>
    <row r="1" spans="1:9" x14ac:dyDescent="0.25">
      <c r="F1" s="3" t="s">
        <v>927</v>
      </c>
      <c r="G1" s="3" t="s">
        <v>928</v>
      </c>
      <c r="H1" s="3" t="s">
        <v>924</v>
      </c>
    </row>
    <row r="2" spans="1:9" x14ac:dyDescent="0.25">
      <c r="A2">
        <v>40</v>
      </c>
      <c r="B2">
        <v>18</v>
      </c>
      <c r="C2">
        <v>0</v>
      </c>
      <c r="E2" t="s">
        <v>633</v>
      </c>
      <c r="F2" s="1">
        <v>0</v>
      </c>
      <c r="G2" s="1">
        <v>0</v>
      </c>
      <c r="H2" s="1">
        <v>0</v>
      </c>
      <c r="I2"/>
    </row>
    <row r="3" spans="1:9" x14ac:dyDescent="0.25">
      <c r="A3">
        <v>40</v>
      </c>
      <c r="B3">
        <v>18</v>
      </c>
      <c r="C3">
        <v>0</v>
      </c>
      <c r="E3" t="s">
        <v>634</v>
      </c>
      <c r="F3" s="1">
        <v>-23872816.870000001</v>
      </c>
      <c r="G3" s="1">
        <v>754632496.72000003</v>
      </c>
      <c r="H3" s="1">
        <v>778505313.59000003</v>
      </c>
      <c r="I3"/>
    </row>
    <row r="4" spans="1:9" x14ac:dyDescent="0.25">
      <c r="A4">
        <v>40</v>
      </c>
      <c r="B4">
        <v>18</v>
      </c>
      <c r="C4">
        <v>0</v>
      </c>
      <c r="D4">
        <v>600</v>
      </c>
      <c r="E4" t="s">
        <v>635</v>
      </c>
      <c r="F4" s="1">
        <v>0</v>
      </c>
      <c r="G4" s="1">
        <v>0</v>
      </c>
      <c r="H4" s="1">
        <v>0</v>
      </c>
      <c r="I4"/>
    </row>
    <row r="5" spans="1:9" x14ac:dyDescent="0.25">
      <c r="A5">
        <v>40</v>
      </c>
      <c r="B5">
        <v>18</v>
      </c>
      <c r="C5">
        <v>0</v>
      </c>
      <c r="D5">
        <v>600</v>
      </c>
      <c r="E5" t="s">
        <v>615</v>
      </c>
      <c r="F5" s="1">
        <v>-13158853.189999999</v>
      </c>
      <c r="G5" s="1">
        <v>506329966.19999999</v>
      </c>
      <c r="H5" s="1">
        <v>519488819.38999999</v>
      </c>
      <c r="I5"/>
    </row>
    <row r="6" spans="1:9" x14ac:dyDescent="0.25">
      <c r="A6">
        <v>40</v>
      </c>
      <c r="B6">
        <v>18</v>
      </c>
      <c r="C6">
        <v>0</v>
      </c>
      <c r="D6">
        <v>600</v>
      </c>
      <c r="E6" t="s">
        <v>644</v>
      </c>
      <c r="F6" s="1">
        <v>0</v>
      </c>
      <c r="G6" s="1">
        <v>22620458.059999999</v>
      </c>
      <c r="H6" s="1">
        <v>22620458.059999999</v>
      </c>
      <c r="I6"/>
    </row>
    <row r="7" spans="1:9" x14ac:dyDescent="0.25">
      <c r="A7">
        <v>40</v>
      </c>
      <c r="B7">
        <v>18</v>
      </c>
      <c r="C7">
        <v>0</v>
      </c>
      <c r="D7">
        <v>600</v>
      </c>
      <c r="E7" t="s">
        <v>647</v>
      </c>
      <c r="F7" s="1">
        <v>-10713963.68</v>
      </c>
      <c r="G7" s="1">
        <v>66330506.030000001</v>
      </c>
      <c r="H7" s="1">
        <v>77044469.709999993</v>
      </c>
      <c r="I7"/>
    </row>
    <row r="8" spans="1:9" x14ac:dyDescent="0.25">
      <c r="A8">
        <v>40</v>
      </c>
      <c r="B8">
        <v>18</v>
      </c>
      <c r="C8">
        <v>0</v>
      </c>
      <c r="D8">
        <v>600</v>
      </c>
      <c r="E8" t="s">
        <v>655</v>
      </c>
      <c r="F8" s="1">
        <v>0</v>
      </c>
      <c r="G8" s="1">
        <v>159351566.43000001</v>
      </c>
      <c r="H8" s="1">
        <v>159351566.43000001</v>
      </c>
      <c r="I8"/>
    </row>
    <row r="9" spans="1:9" x14ac:dyDescent="0.25">
      <c r="A9">
        <v>40</v>
      </c>
      <c r="B9">
        <v>18</v>
      </c>
      <c r="C9">
        <v>0</v>
      </c>
      <c r="E9" t="s">
        <v>657</v>
      </c>
      <c r="F9" s="1">
        <v>-963670.73</v>
      </c>
      <c r="G9" s="1">
        <v>538951357.41999996</v>
      </c>
      <c r="H9" s="1">
        <v>539915028.14999998</v>
      </c>
      <c r="I9"/>
    </row>
    <row r="10" spans="1:9" x14ac:dyDescent="0.25">
      <c r="A10">
        <v>40</v>
      </c>
      <c r="B10">
        <v>18</v>
      </c>
      <c r="C10">
        <v>0</v>
      </c>
      <c r="D10">
        <v>630</v>
      </c>
      <c r="E10" t="s">
        <v>658</v>
      </c>
      <c r="F10" s="1">
        <v>0</v>
      </c>
      <c r="G10" s="1">
        <v>96066878.709999993</v>
      </c>
      <c r="H10" s="1">
        <v>96066878.709999993</v>
      </c>
      <c r="I10"/>
    </row>
    <row r="11" spans="1:9" x14ac:dyDescent="0.25">
      <c r="A11">
        <v>40</v>
      </c>
      <c r="B11">
        <v>18</v>
      </c>
      <c r="C11">
        <v>0</v>
      </c>
      <c r="D11">
        <v>630</v>
      </c>
      <c r="E11" t="s">
        <v>659</v>
      </c>
      <c r="F11" s="1">
        <v>0</v>
      </c>
      <c r="G11" s="1">
        <v>15866953.140000001</v>
      </c>
      <c r="H11" s="1">
        <v>15866953.140000001</v>
      </c>
      <c r="I11"/>
    </row>
    <row r="12" spans="1:9" x14ac:dyDescent="0.25">
      <c r="A12">
        <v>40</v>
      </c>
      <c r="B12">
        <v>18</v>
      </c>
      <c r="C12">
        <v>0</v>
      </c>
      <c r="D12">
        <v>630</v>
      </c>
      <c r="E12" t="s">
        <v>660</v>
      </c>
      <c r="F12" s="1">
        <v>-963670.73</v>
      </c>
      <c r="G12" s="1">
        <v>87463567.230000004</v>
      </c>
      <c r="H12" s="1">
        <v>88427237.959999993</v>
      </c>
      <c r="I12"/>
    </row>
    <row r="13" spans="1:9" x14ac:dyDescent="0.25">
      <c r="A13">
        <v>40</v>
      </c>
      <c r="B13">
        <v>18</v>
      </c>
      <c r="C13">
        <v>0</v>
      </c>
      <c r="D13">
        <v>630</v>
      </c>
      <c r="E13" t="s">
        <v>662</v>
      </c>
      <c r="F13" s="1">
        <v>0</v>
      </c>
      <c r="G13" s="1">
        <v>0</v>
      </c>
      <c r="H13" s="1">
        <v>0</v>
      </c>
      <c r="I13"/>
    </row>
    <row r="14" spans="1:9" x14ac:dyDescent="0.25">
      <c r="A14">
        <v>40</v>
      </c>
      <c r="B14">
        <v>18</v>
      </c>
      <c r="C14">
        <v>0</v>
      </c>
      <c r="D14">
        <v>630</v>
      </c>
      <c r="E14" t="s">
        <v>664</v>
      </c>
      <c r="F14" s="1">
        <v>0</v>
      </c>
      <c r="G14" s="1">
        <v>61313335.770000003</v>
      </c>
      <c r="H14" s="1">
        <v>61313335.770000003</v>
      </c>
      <c r="I14"/>
    </row>
    <row r="15" spans="1:9" x14ac:dyDescent="0.25">
      <c r="A15">
        <v>40</v>
      </c>
      <c r="B15">
        <v>18</v>
      </c>
      <c r="C15">
        <v>0</v>
      </c>
      <c r="D15">
        <v>630</v>
      </c>
      <c r="E15" t="s">
        <v>665</v>
      </c>
      <c r="F15" s="1">
        <v>0</v>
      </c>
      <c r="G15" s="1">
        <v>0</v>
      </c>
      <c r="H15" s="1">
        <v>0</v>
      </c>
      <c r="I15"/>
    </row>
    <row r="16" spans="1:9" x14ac:dyDescent="0.25">
      <c r="A16">
        <v>40</v>
      </c>
      <c r="B16">
        <v>18</v>
      </c>
      <c r="C16">
        <v>0</v>
      </c>
      <c r="D16">
        <v>630</v>
      </c>
      <c r="E16" t="s">
        <v>666</v>
      </c>
      <c r="F16" s="1">
        <v>0</v>
      </c>
      <c r="G16" s="1">
        <v>0</v>
      </c>
      <c r="H16" s="1">
        <v>0</v>
      </c>
      <c r="I16"/>
    </row>
    <row r="17" spans="1:9" x14ac:dyDescent="0.25">
      <c r="A17">
        <v>40</v>
      </c>
      <c r="B17">
        <v>18</v>
      </c>
      <c r="C17">
        <v>0</v>
      </c>
      <c r="D17">
        <v>630</v>
      </c>
      <c r="E17" t="s">
        <v>667</v>
      </c>
      <c r="F17" s="1">
        <v>0</v>
      </c>
      <c r="G17" s="1">
        <v>278236130.43000001</v>
      </c>
      <c r="H17" s="1">
        <v>278236130.43000001</v>
      </c>
      <c r="I17"/>
    </row>
    <row r="18" spans="1:9" x14ac:dyDescent="0.25">
      <c r="A18">
        <v>40</v>
      </c>
      <c r="B18">
        <v>18</v>
      </c>
      <c r="C18">
        <v>0</v>
      </c>
      <c r="D18">
        <v>630</v>
      </c>
      <c r="E18" t="s">
        <v>499</v>
      </c>
      <c r="F18" s="1">
        <v>0</v>
      </c>
      <c r="G18" s="1">
        <v>4492.1400000000003</v>
      </c>
      <c r="H18" s="1">
        <v>4492.1400000000003</v>
      </c>
      <c r="I18"/>
    </row>
    <row r="19" spans="1:9" x14ac:dyDescent="0.25">
      <c r="A19">
        <v>40</v>
      </c>
      <c r="B19">
        <v>18</v>
      </c>
      <c r="C19">
        <v>0</v>
      </c>
      <c r="E19" t="s">
        <v>671</v>
      </c>
      <c r="F19" s="1">
        <v>-45818292.280000001</v>
      </c>
      <c r="G19" s="1">
        <v>0</v>
      </c>
      <c r="H19" s="1">
        <v>45818292.280000001</v>
      </c>
      <c r="I19"/>
    </row>
    <row r="20" spans="1:9" x14ac:dyDescent="0.25">
      <c r="A20">
        <v>40</v>
      </c>
      <c r="B20">
        <v>18</v>
      </c>
      <c r="C20">
        <v>0</v>
      </c>
      <c r="E20" t="s">
        <v>672</v>
      </c>
      <c r="F20" s="1">
        <v>0</v>
      </c>
      <c r="G20" s="1">
        <v>0</v>
      </c>
      <c r="H20" s="1">
        <v>0</v>
      </c>
      <c r="I20"/>
    </row>
    <row r="21" spans="1:9" x14ac:dyDescent="0.25">
      <c r="A21">
        <v>40</v>
      </c>
      <c r="B21">
        <v>18</v>
      </c>
      <c r="C21">
        <v>0</v>
      </c>
      <c r="E21" t="s">
        <v>673</v>
      </c>
      <c r="F21" s="1">
        <v>-8547566.0299999993</v>
      </c>
      <c r="G21" s="1">
        <v>-12372939.699999999</v>
      </c>
      <c r="H21" s="1">
        <v>-3825373.67</v>
      </c>
      <c r="I21"/>
    </row>
    <row r="22" spans="1:9" x14ac:dyDescent="0.25">
      <c r="A22">
        <v>40</v>
      </c>
      <c r="B22">
        <v>18</v>
      </c>
      <c r="C22">
        <v>0</v>
      </c>
      <c r="D22">
        <v>150</v>
      </c>
      <c r="E22" t="s">
        <v>674</v>
      </c>
      <c r="F22" s="1">
        <v>-4227023.28</v>
      </c>
      <c r="G22" s="1">
        <v>812621.4</v>
      </c>
      <c r="H22" s="1">
        <v>5039644.68</v>
      </c>
      <c r="I22"/>
    </row>
    <row r="23" spans="1:9" x14ac:dyDescent="0.25">
      <c r="A23">
        <v>40</v>
      </c>
      <c r="B23">
        <v>18</v>
      </c>
      <c r="C23">
        <v>151</v>
      </c>
      <c r="D23">
        <v>151</v>
      </c>
      <c r="E23" t="s">
        <v>684</v>
      </c>
      <c r="F23" s="1">
        <v>0</v>
      </c>
      <c r="G23" s="1">
        <v>0</v>
      </c>
      <c r="H23" s="1">
        <v>0</v>
      </c>
      <c r="I23"/>
    </row>
    <row r="24" spans="1:9" x14ac:dyDescent="0.25">
      <c r="A24">
        <v>40</v>
      </c>
      <c r="B24">
        <v>18</v>
      </c>
      <c r="C24">
        <v>152</v>
      </c>
      <c r="D24">
        <v>152</v>
      </c>
      <c r="E24" t="s">
        <v>685</v>
      </c>
      <c r="F24" s="1">
        <v>0</v>
      </c>
      <c r="G24" s="1">
        <v>0</v>
      </c>
      <c r="H24" s="1">
        <v>0</v>
      </c>
      <c r="I24"/>
    </row>
    <row r="25" spans="1:9" x14ac:dyDescent="0.25">
      <c r="A25">
        <v>40</v>
      </c>
      <c r="B25">
        <v>18</v>
      </c>
      <c r="C25">
        <v>153</v>
      </c>
      <c r="D25">
        <v>153</v>
      </c>
      <c r="E25" t="s">
        <v>686</v>
      </c>
      <c r="F25" s="1">
        <v>0</v>
      </c>
      <c r="G25" s="1">
        <v>0</v>
      </c>
      <c r="H25" s="1">
        <v>0</v>
      </c>
      <c r="I25"/>
    </row>
    <row r="26" spans="1:9" x14ac:dyDescent="0.25">
      <c r="A26">
        <v>40</v>
      </c>
      <c r="B26">
        <v>18</v>
      </c>
      <c r="C26">
        <v>155</v>
      </c>
      <c r="D26">
        <v>155</v>
      </c>
      <c r="E26" t="s">
        <v>687</v>
      </c>
      <c r="F26" s="1">
        <v>0</v>
      </c>
      <c r="G26" s="1">
        <v>0</v>
      </c>
      <c r="H26" s="1">
        <v>0</v>
      </c>
      <c r="I26"/>
    </row>
    <row r="27" spans="1:9" x14ac:dyDescent="0.25">
      <c r="A27">
        <v>40</v>
      </c>
      <c r="B27">
        <v>18</v>
      </c>
      <c r="C27">
        <v>157</v>
      </c>
      <c r="D27">
        <v>157</v>
      </c>
      <c r="E27" t="s">
        <v>688</v>
      </c>
      <c r="F27" s="1">
        <v>0</v>
      </c>
      <c r="G27" s="1">
        <v>0</v>
      </c>
      <c r="H27" s="1">
        <v>0</v>
      </c>
      <c r="I27"/>
    </row>
    <row r="28" spans="1:9" x14ac:dyDescent="0.25">
      <c r="A28">
        <v>40</v>
      </c>
      <c r="B28">
        <v>18</v>
      </c>
      <c r="C28">
        <v>158</v>
      </c>
      <c r="D28">
        <v>158</v>
      </c>
      <c r="E28" t="s">
        <v>689</v>
      </c>
      <c r="F28" s="1">
        <v>0</v>
      </c>
      <c r="G28" s="1">
        <v>0</v>
      </c>
      <c r="H28" s="1">
        <v>0</v>
      </c>
      <c r="I28"/>
    </row>
    <row r="29" spans="1:9" x14ac:dyDescent="0.25">
      <c r="A29">
        <v>40</v>
      </c>
      <c r="B29">
        <v>18</v>
      </c>
      <c r="C29">
        <v>0</v>
      </c>
      <c r="D29">
        <v>250</v>
      </c>
      <c r="E29" t="s">
        <v>690</v>
      </c>
      <c r="F29" s="1">
        <v>-398170.9</v>
      </c>
      <c r="G29" s="1">
        <v>-398170.9</v>
      </c>
      <c r="H29" s="1">
        <v>0</v>
      </c>
      <c r="I29"/>
    </row>
    <row r="30" spans="1:9" x14ac:dyDescent="0.25">
      <c r="A30">
        <v>40</v>
      </c>
      <c r="B30">
        <v>18</v>
      </c>
      <c r="C30">
        <v>0</v>
      </c>
      <c r="D30">
        <v>251</v>
      </c>
      <c r="E30" t="s">
        <v>695</v>
      </c>
      <c r="F30" s="1">
        <v>0</v>
      </c>
      <c r="G30" s="1">
        <v>0</v>
      </c>
      <c r="H30" s="1">
        <v>0</v>
      </c>
      <c r="I30"/>
    </row>
    <row r="31" spans="1:9" x14ac:dyDescent="0.25">
      <c r="A31">
        <v>40</v>
      </c>
      <c r="B31">
        <v>18</v>
      </c>
      <c r="C31">
        <v>0</v>
      </c>
      <c r="D31">
        <v>252</v>
      </c>
      <c r="E31" t="s">
        <v>697</v>
      </c>
      <c r="F31" s="1">
        <v>-3046175.9</v>
      </c>
      <c r="G31" s="1">
        <v>-3046175.9</v>
      </c>
      <c r="H31" s="1">
        <v>0</v>
      </c>
      <c r="I31"/>
    </row>
    <row r="32" spans="1:9" x14ac:dyDescent="0.25">
      <c r="A32">
        <v>40</v>
      </c>
      <c r="B32">
        <v>18</v>
      </c>
      <c r="C32">
        <v>0</v>
      </c>
      <c r="D32">
        <v>253</v>
      </c>
      <c r="E32" t="s">
        <v>699</v>
      </c>
      <c r="F32" s="1">
        <v>-498414.08000000002</v>
      </c>
      <c r="G32" s="1">
        <v>-606246.28</v>
      </c>
      <c r="H32" s="12">
        <f>-107832.2+1231</f>
        <v>-106601.2</v>
      </c>
      <c r="I32" s="1">
        <v>1231</v>
      </c>
    </row>
    <row r="33" spans="1:9" x14ac:dyDescent="0.25">
      <c r="A33">
        <v>40</v>
      </c>
      <c r="B33">
        <v>18</v>
      </c>
      <c r="C33">
        <v>0</v>
      </c>
      <c r="D33">
        <v>254</v>
      </c>
      <c r="E33" t="s">
        <v>701</v>
      </c>
      <c r="F33" s="1">
        <v>-42922.13</v>
      </c>
      <c r="G33" s="1">
        <v>-9376089.2100000009</v>
      </c>
      <c r="H33" s="12">
        <f>-9333167.08-I33</f>
        <v>0</v>
      </c>
      <c r="I33" s="18">
        <v>-9333167.0800000001</v>
      </c>
    </row>
    <row r="34" spans="1:9" x14ac:dyDescent="0.25">
      <c r="A34">
        <v>40</v>
      </c>
      <c r="B34">
        <v>18</v>
      </c>
      <c r="C34">
        <v>0</v>
      </c>
      <c r="D34">
        <v>255</v>
      </c>
      <c r="E34" t="s">
        <v>703</v>
      </c>
      <c r="F34" s="1">
        <v>-15660.66</v>
      </c>
      <c r="G34" s="1">
        <v>337302.13</v>
      </c>
      <c r="H34" s="12">
        <f>352962.79+43.66</f>
        <v>353006.44999999995</v>
      </c>
      <c r="I34">
        <v>43.66</v>
      </c>
    </row>
    <row r="35" spans="1:9" x14ac:dyDescent="0.25">
      <c r="A35">
        <v>40</v>
      </c>
      <c r="B35">
        <v>18</v>
      </c>
      <c r="C35">
        <v>0</v>
      </c>
      <c r="D35">
        <v>256</v>
      </c>
      <c r="E35" t="s">
        <v>704</v>
      </c>
      <c r="F35" s="1">
        <v>-319199.08</v>
      </c>
      <c r="G35" s="1">
        <v>-319199.08</v>
      </c>
      <c r="H35" s="1">
        <v>0</v>
      </c>
      <c r="I35"/>
    </row>
    <row r="36" spans="1:9" x14ac:dyDescent="0.25">
      <c r="A36">
        <v>40</v>
      </c>
      <c r="B36">
        <v>18</v>
      </c>
      <c r="C36">
        <v>0</v>
      </c>
      <c r="D36">
        <v>258</v>
      </c>
      <c r="E36" t="s">
        <v>706</v>
      </c>
      <c r="F36" s="1">
        <v>0</v>
      </c>
      <c r="G36" s="1">
        <v>0</v>
      </c>
      <c r="H36" s="1">
        <v>0</v>
      </c>
      <c r="I36"/>
    </row>
    <row r="37" spans="1:9" x14ac:dyDescent="0.25">
      <c r="A37">
        <v>40</v>
      </c>
      <c r="B37">
        <v>18</v>
      </c>
      <c r="C37">
        <v>0</v>
      </c>
      <c r="D37">
        <v>259</v>
      </c>
      <c r="E37" t="s">
        <v>707</v>
      </c>
      <c r="F37" s="1">
        <v>0</v>
      </c>
      <c r="G37" s="1">
        <v>0</v>
      </c>
      <c r="H37" s="1">
        <v>0</v>
      </c>
      <c r="I37"/>
    </row>
    <row r="38" spans="1:9" x14ac:dyDescent="0.25">
      <c r="A38">
        <v>40</v>
      </c>
      <c r="B38">
        <v>18</v>
      </c>
      <c r="C38">
        <v>0</v>
      </c>
      <c r="D38">
        <v>260</v>
      </c>
      <c r="E38" t="s">
        <v>708</v>
      </c>
      <c r="F38" s="1">
        <v>0</v>
      </c>
      <c r="G38" s="1">
        <v>1180</v>
      </c>
      <c r="H38" s="1">
        <v>1180</v>
      </c>
      <c r="I38"/>
    </row>
    <row r="39" spans="1:9" x14ac:dyDescent="0.25">
      <c r="A39">
        <v>40</v>
      </c>
      <c r="B39">
        <v>18</v>
      </c>
      <c r="C39">
        <v>0</v>
      </c>
      <c r="D39">
        <v>264</v>
      </c>
      <c r="E39" t="s">
        <v>711</v>
      </c>
      <c r="F39" s="1">
        <v>0</v>
      </c>
      <c r="G39" s="1">
        <v>0</v>
      </c>
      <c r="H39" s="1">
        <v>0</v>
      </c>
      <c r="I39"/>
    </row>
    <row r="40" spans="1:9" x14ac:dyDescent="0.25">
      <c r="A40">
        <v>40</v>
      </c>
      <c r="B40">
        <v>18</v>
      </c>
      <c r="C40">
        <v>0</v>
      </c>
      <c r="D40">
        <v>267</v>
      </c>
      <c r="E40" t="s">
        <v>713</v>
      </c>
      <c r="F40" s="1">
        <v>0</v>
      </c>
      <c r="G40" s="1">
        <v>0</v>
      </c>
      <c r="H40" s="1">
        <v>0</v>
      </c>
      <c r="I40"/>
    </row>
    <row r="41" spans="1:9" x14ac:dyDescent="0.25">
      <c r="A41">
        <v>40</v>
      </c>
      <c r="B41">
        <v>18</v>
      </c>
      <c r="C41">
        <v>0</v>
      </c>
      <c r="D41">
        <v>293</v>
      </c>
      <c r="E41" t="s">
        <v>715</v>
      </c>
      <c r="F41" s="1">
        <v>0</v>
      </c>
      <c r="G41" s="1">
        <v>0</v>
      </c>
      <c r="H41" s="1">
        <v>0</v>
      </c>
      <c r="I41"/>
    </row>
    <row r="42" spans="1:9" x14ac:dyDescent="0.25">
      <c r="A42">
        <v>40</v>
      </c>
      <c r="B42">
        <v>18</v>
      </c>
      <c r="C42">
        <v>0</v>
      </c>
      <c r="D42">
        <v>294</v>
      </c>
      <c r="E42" t="s">
        <v>716</v>
      </c>
      <c r="F42" s="1">
        <v>0</v>
      </c>
      <c r="G42" s="1">
        <v>221838.14</v>
      </c>
      <c r="H42" s="1">
        <v>221838.14</v>
      </c>
      <c r="I42"/>
    </row>
    <row r="43" spans="1:9" x14ac:dyDescent="0.25">
      <c r="A43">
        <v>40</v>
      </c>
      <c r="B43">
        <v>18</v>
      </c>
      <c r="C43">
        <v>0</v>
      </c>
      <c r="D43">
        <v>297</v>
      </c>
      <c r="E43" t="s">
        <v>719</v>
      </c>
      <c r="F43" s="1">
        <v>0</v>
      </c>
      <c r="G43" s="1">
        <v>0</v>
      </c>
      <c r="H43" s="1">
        <v>0</v>
      </c>
      <c r="I43"/>
    </row>
    <row r="44" spans="1:9" x14ac:dyDescent="0.25">
      <c r="A44">
        <v>40</v>
      </c>
      <c r="B44">
        <v>18</v>
      </c>
      <c r="C44">
        <v>0</v>
      </c>
      <c r="E44" t="s">
        <v>721</v>
      </c>
      <c r="F44" s="1">
        <v>13540135</v>
      </c>
      <c r="G44" s="1">
        <v>75536227.280000001</v>
      </c>
      <c r="H44" s="1">
        <v>61996092.280000001</v>
      </c>
      <c r="I44"/>
    </row>
    <row r="45" spans="1:9" x14ac:dyDescent="0.25">
      <c r="A45">
        <v>40</v>
      </c>
      <c r="B45">
        <v>18</v>
      </c>
      <c r="C45">
        <v>0</v>
      </c>
      <c r="D45">
        <v>150</v>
      </c>
      <c r="E45" t="s">
        <v>674</v>
      </c>
      <c r="F45" s="1">
        <v>-743887.8</v>
      </c>
      <c r="G45" s="1">
        <v>48956756.579999998</v>
      </c>
      <c r="H45" s="1">
        <v>49700644.380000003</v>
      </c>
      <c r="I45"/>
    </row>
    <row r="46" spans="1:9" x14ac:dyDescent="0.25">
      <c r="A46">
        <v>40</v>
      </c>
      <c r="B46">
        <v>18</v>
      </c>
      <c r="C46">
        <v>151</v>
      </c>
      <c r="D46">
        <v>151</v>
      </c>
      <c r="E46" t="s">
        <v>684</v>
      </c>
      <c r="F46" s="1">
        <v>0</v>
      </c>
      <c r="G46" s="1">
        <v>0</v>
      </c>
      <c r="H46" s="1">
        <v>0</v>
      </c>
      <c r="I46"/>
    </row>
    <row r="47" spans="1:9" x14ac:dyDescent="0.25">
      <c r="A47">
        <v>40</v>
      </c>
      <c r="B47">
        <v>18</v>
      </c>
      <c r="C47">
        <v>152</v>
      </c>
      <c r="D47">
        <v>152</v>
      </c>
      <c r="E47" t="s">
        <v>685</v>
      </c>
      <c r="F47" s="1">
        <v>0</v>
      </c>
      <c r="G47" s="1">
        <v>0</v>
      </c>
      <c r="H47" s="1">
        <v>0</v>
      </c>
      <c r="I47"/>
    </row>
    <row r="48" spans="1:9" x14ac:dyDescent="0.25">
      <c r="A48">
        <v>40</v>
      </c>
      <c r="B48">
        <v>18</v>
      </c>
      <c r="C48">
        <v>153</v>
      </c>
      <c r="D48">
        <v>153</v>
      </c>
      <c r="E48" t="s">
        <v>686</v>
      </c>
      <c r="F48" s="1">
        <v>0</v>
      </c>
      <c r="G48" s="1">
        <v>0</v>
      </c>
      <c r="H48" s="1">
        <v>0</v>
      </c>
      <c r="I48"/>
    </row>
    <row r="49" spans="1:9" x14ac:dyDescent="0.25">
      <c r="A49">
        <v>40</v>
      </c>
      <c r="B49">
        <v>18</v>
      </c>
      <c r="C49">
        <v>155</v>
      </c>
      <c r="D49">
        <v>155</v>
      </c>
      <c r="E49" t="s">
        <v>687</v>
      </c>
      <c r="F49" s="1">
        <v>0</v>
      </c>
      <c r="G49" s="1">
        <v>0</v>
      </c>
      <c r="H49" s="1">
        <v>0</v>
      </c>
      <c r="I49"/>
    </row>
    <row r="50" spans="1:9" x14ac:dyDescent="0.25">
      <c r="A50">
        <v>40</v>
      </c>
      <c r="B50">
        <v>18</v>
      </c>
      <c r="C50">
        <v>157</v>
      </c>
      <c r="D50">
        <v>157</v>
      </c>
      <c r="E50" t="s">
        <v>688</v>
      </c>
      <c r="F50" s="1">
        <v>0</v>
      </c>
      <c r="G50" s="1">
        <v>0</v>
      </c>
      <c r="H50" s="1">
        <v>0</v>
      </c>
      <c r="I50"/>
    </row>
    <row r="51" spans="1:9" x14ac:dyDescent="0.25">
      <c r="A51">
        <v>40</v>
      </c>
      <c r="B51">
        <v>18</v>
      </c>
      <c r="C51">
        <v>158</v>
      </c>
      <c r="D51">
        <v>158</v>
      </c>
      <c r="E51" t="s">
        <v>689</v>
      </c>
      <c r="F51" s="1">
        <v>0</v>
      </c>
      <c r="G51" s="1">
        <v>0</v>
      </c>
      <c r="H51" s="1">
        <v>0</v>
      </c>
      <c r="I51"/>
    </row>
    <row r="52" spans="1:9" x14ac:dyDescent="0.25">
      <c r="A52">
        <v>40</v>
      </c>
      <c r="B52">
        <v>18</v>
      </c>
      <c r="C52">
        <v>0</v>
      </c>
      <c r="D52">
        <v>250</v>
      </c>
      <c r="E52" t="s">
        <v>690</v>
      </c>
      <c r="F52" s="1">
        <v>22623926.039999999</v>
      </c>
      <c r="G52" s="1">
        <v>35832842.329999998</v>
      </c>
      <c r="H52" s="1">
        <v>13208916.289999999</v>
      </c>
      <c r="I52"/>
    </row>
    <row r="53" spans="1:9" x14ac:dyDescent="0.25">
      <c r="A53">
        <v>40</v>
      </c>
      <c r="B53">
        <v>18</v>
      </c>
      <c r="C53">
        <v>0</v>
      </c>
      <c r="D53">
        <v>251</v>
      </c>
      <c r="E53" t="s">
        <v>695</v>
      </c>
      <c r="F53" s="1">
        <v>-42244</v>
      </c>
      <c r="G53" s="1">
        <v>-42244</v>
      </c>
      <c r="H53" s="1">
        <v>0</v>
      </c>
      <c r="I53"/>
    </row>
    <row r="54" spans="1:9" x14ac:dyDescent="0.25">
      <c r="A54">
        <v>40</v>
      </c>
      <c r="B54">
        <v>18</v>
      </c>
      <c r="C54">
        <v>0</v>
      </c>
      <c r="D54">
        <v>252</v>
      </c>
      <c r="E54" t="s">
        <v>697</v>
      </c>
      <c r="F54" s="1">
        <v>28588510.609999999</v>
      </c>
      <c r="G54" s="1">
        <v>32984200.52</v>
      </c>
      <c r="H54" s="1">
        <v>4395689.91</v>
      </c>
      <c r="I54"/>
    </row>
    <row r="55" spans="1:9" x14ac:dyDescent="0.25">
      <c r="A55">
        <v>40</v>
      </c>
      <c r="B55">
        <v>18</v>
      </c>
      <c r="C55">
        <v>0</v>
      </c>
      <c r="D55">
        <v>253</v>
      </c>
      <c r="E55" t="s">
        <v>699</v>
      </c>
      <c r="F55" s="1">
        <v>-3947505.71</v>
      </c>
      <c r="G55" s="1">
        <v>-3808938.05</v>
      </c>
      <c r="H55" s="1">
        <v>138567.66</v>
      </c>
      <c r="I55"/>
    </row>
    <row r="56" spans="1:9" x14ac:dyDescent="0.25">
      <c r="A56">
        <v>40</v>
      </c>
      <c r="B56">
        <v>18</v>
      </c>
      <c r="C56">
        <v>0</v>
      </c>
      <c r="D56">
        <v>254</v>
      </c>
      <c r="E56" t="s">
        <v>701</v>
      </c>
      <c r="F56" s="1">
        <v>-7694377.2000000002</v>
      </c>
      <c r="G56" s="1">
        <v>-17027544.280000001</v>
      </c>
      <c r="H56" s="12">
        <f>-9333167.08--9333167.08</f>
        <v>0</v>
      </c>
      <c r="I56">
        <v>-9333167.0800000001</v>
      </c>
    </row>
    <row r="57" spans="1:9" x14ac:dyDescent="0.25">
      <c r="A57">
        <v>40</v>
      </c>
      <c r="B57">
        <v>18</v>
      </c>
      <c r="C57">
        <v>0</v>
      </c>
      <c r="D57">
        <v>255</v>
      </c>
      <c r="E57" t="s">
        <v>703</v>
      </c>
      <c r="F57" s="1">
        <v>-26839509.370000001</v>
      </c>
      <c r="G57" s="1">
        <v>-24711255.43</v>
      </c>
      <c r="H57" s="1">
        <v>2128253.94</v>
      </c>
      <c r="I57"/>
    </row>
    <row r="58" spans="1:9" x14ac:dyDescent="0.25">
      <c r="A58">
        <v>40</v>
      </c>
      <c r="B58">
        <v>18</v>
      </c>
      <c r="C58">
        <v>0</v>
      </c>
      <c r="D58">
        <v>256</v>
      </c>
      <c r="E58" t="s">
        <v>732</v>
      </c>
      <c r="F58" s="1">
        <v>-1650</v>
      </c>
      <c r="G58" s="1">
        <v>-1650</v>
      </c>
      <c r="H58" s="1">
        <v>0</v>
      </c>
      <c r="I58"/>
    </row>
    <row r="59" spans="1:9" x14ac:dyDescent="0.25">
      <c r="A59">
        <v>40</v>
      </c>
      <c r="B59">
        <v>18</v>
      </c>
      <c r="C59">
        <v>0</v>
      </c>
      <c r="D59">
        <v>258</v>
      </c>
      <c r="E59" t="s">
        <v>706</v>
      </c>
      <c r="F59" s="1">
        <v>831275.21</v>
      </c>
      <c r="G59" s="1">
        <v>1661571.36</v>
      </c>
      <c r="H59" s="1">
        <v>830296.15</v>
      </c>
      <c r="I59"/>
    </row>
    <row r="60" spans="1:9" x14ac:dyDescent="0.25">
      <c r="A60">
        <v>40</v>
      </c>
      <c r="B60">
        <v>18</v>
      </c>
      <c r="C60">
        <v>0</v>
      </c>
      <c r="D60">
        <v>259</v>
      </c>
      <c r="E60" t="s">
        <v>707</v>
      </c>
      <c r="F60" s="1">
        <v>0</v>
      </c>
      <c r="G60" s="1">
        <v>0</v>
      </c>
      <c r="H60" s="1">
        <v>0</v>
      </c>
      <c r="I60"/>
    </row>
    <row r="61" spans="1:9" x14ac:dyDescent="0.25">
      <c r="A61">
        <v>40</v>
      </c>
      <c r="B61">
        <v>18</v>
      </c>
      <c r="C61">
        <v>0</v>
      </c>
      <c r="D61">
        <v>260</v>
      </c>
      <c r="E61" t="s">
        <v>708</v>
      </c>
      <c r="F61" s="1">
        <v>737922.35</v>
      </c>
      <c r="G61" s="1">
        <v>1320255.24</v>
      </c>
      <c r="H61" s="1">
        <v>582332.89</v>
      </c>
      <c r="I61"/>
    </row>
    <row r="62" spans="1:9" x14ac:dyDescent="0.25">
      <c r="A62">
        <v>40</v>
      </c>
      <c r="B62">
        <v>18</v>
      </c>
      <c r="C62">
        <v>0</v>
      </c>
      <c r="D62">
        <v>264</v>
      </c>
      <c r="E62" t="s">
        <v>711</v>
      </c>
      <c r="F62" s="1">
        <v>0</v>
      </c>
      <c r="G62" s="1">
        <v>0</v>
      </c>
      <c r="H62" s="1">
        <v>0</v>
      </c>
      <c r="I62"/>
    </row>
    <row r="63" spans="1:9" x14ac:dyDescent="0.25">
      <c r="A63">
        <v>40</v>
      </c>
      <c r="B63">
        <v>18</v>
      </c>
      <c r="C63">
        <v>0</v>
      </c>
      <c r="D63">
        <v>267</v>
      </c>
      <c r="E63" t="s">
        <v>713</v>
      </c>
      <c r="F63" s="1">
        <v>0</v>
      </c>
      <c r="G63" s="1">
        <v>0</v>
      </c>
      <c r="H63" s="1">
        <v>0</v>
      </c>
      <c r="I63"/>
    </row>
    <row r="64" spans="1:9" x14ac:dyDescent="0.25">
      <c r="A64">
        <v>40</v>
      </c>
      <c r="B64">
        <v>18</v>
      </c>
      <c r="C64">
        <v>293</v>
      </c>
      <c r="D64">
        <v>293</v>
      </c>
      <c r="E64" t="s">
        <v>715</v>
      </c>
      <c r="F64" s="1">
        <v>0</v>
      </c>
      <c r="G64" s="1">
        <v>0</v>
      </c>
      <c r="H64" s="1">
        <v>0</v>
      </c>
      <c r="I64"/>
    </row>
    <row r="65" spans="1:9" x14ac:dyDescent="0.25">
      <c r="A65">
        <v>40</v>
      </c>
      <c r="B65">
        <v>18</v>
      </c>
      <c r="C65">
        <v>0</v>
      </c>
      <c r="D65">
        <v>294</v>
      </c>
      <c r="E65" t="s">
        <v>744</v>
      </c>
      <c r="F65" s="1">
        <v>27674.87</v>
      </c>
      <c r="G65" s="1">
        <v>372233.01</v>
      </c>
      <c r="H65" s="1">
        <v>344558.14</v>
      </c>
      <c r="I65"/>
    </row>
    <row r="66" spans="1:9" x14ac:dyDescent="0.25">
      <c r="A66">
        <v>40</v>
      </c>
      <c r="B66">
        <v>18</v>
      </c>
      <c r="C66">
        <v>0</v>
      </c>
      <c r="D66">
        <v>297</v>
      </c>
      <c r="E66" t="s">
        <v>719</v>
      </c>
      <c r="F66" s="1">
        <v>0</v>
      </c>
      <c r="G66" s="1">
        <v>0</v>
      </c>
      <c r="H66" s="1">
        <v>0</v>
      </c>
      <c r="I66"/>
    </row>
    <row r="67" spans="1:9" x14ac:dyDescent="0.25">
      <c r="A67">
        <v>40</v>
      </c>
      <c r="B67">
        <v>18</v>
      </c>
      <c r="C67">
        <v>0</v>
      </c>
      <c r="E67" t="s">
        <v>747</v>
      </c>
      <c r="F67" s="1">
        <v>-22087701.030000001</v>
      </c>
      <c r="G67" s="1">
        <v>-87909166.980000004</v>
      </c>
      <c r="H67" s="1">
        <v>-65821465.950000003</v>
      </c>
      <c r="I67"/>
    </row>
    <row r="68" spans="1:9" x14ac:dyDescent="0.25">
      <c r="A68">
        <v>40</v>
      </c>
      <c r="B68">
        <v>18</v>
      </c>
      <c r="C68">
        <v>0</v>
      </c>
      <c r="E68" t="s">
        <v>748</v>
      </c>
      <c r="F68" s="1">
        <v>-67905993.310000002</v>
      </c>
      <c r="G68" s="1">
        <v>-87909166.980000004</v>
      </c>
      <c r="H68" s="1">
        <v>-20003173.670000002</v>
      </c>
      <c r="I68"/>
    </row>
    <row r="69" spans="1:9" x14ac:dyDescent="0.25">
      <c r="A69">
        <v>40</v>
      </c>
      <c r="B69">
        <v>18</v>
      </c>
      <c r="C69">
        <v>0</v>
      </c>
      <c r="E69" t="s">
        <v>749</v>
      </c>
      <c r="F69" s="1">
        <v>0</v>
      </c>
      <c r="G69" s="1">
        <v>0</v>
      </c>
      <c r="H69" s="1">
        <v>0</v>
      </c>
      <c r="I69"/>
    </row>
    <row r="70" spans="1:9" x14ac:dyDescent="0.25">
      <c r="A70">
        <v>40</v>
      </c>
      <c r="B70">
        <v>18</v>
      </c>
      <c r="C70">
        <v>0</v>
      </c>
      <c r="E70" t="s">
        <v>750</v>
      </c>
      <c r="F70" s="1">
        <v>1209022774.29</v>
      </c>
      <c r="G70" s="1">
        <v>1277970169.6500001</v>
      </c>
      <c r="H70" s="1">
        <v>68947395.359999999</v>
      </c>
      <c r="I70"/>
    </row>
    <row r="71" spans="1:9" x14ac:dyDescent="0.25">
      <c r="A71">
        <v>40</v>
      </c>
      <c r="B71">
        <v>18</v>
      </c>
      <c r="C71">
        <v>0</v>
      </c>
      <c r="E71" t="s">
        <v>751</v>
      </c>
      <c r="F71" s="1">
        <v>1053545275.63</v>
      </c>
      <c r="G71" s="1">
        <v>1064958853.73</v>
      </c>
      <c r="H71" s="1">
        <v>11413578.1</v>
      </c>
      <c r="I71"/>
    </row>
    <row r="72" spans="1:9" x14ac:dyDescent="0.25">
      <c r="A72">
        <v>40</v>
      </c>
      <c r="B72">
        <v>18</v>
      </c>
      <c r="C72">
        <v>110</v>
      </c>
      <c r="D72">
        <v>110</v>
      </c>
      <c r="E72" t="s">
        <v>752</v>
      </c>
      <c r="F72" s="1">
        <v>0</v>
      </c>
      <c r="G72" s="1">
        <v>0</v>
      </c>
      <c r="H72" s="1">
        <v>0</v>
      </c>
      <c r="I72"/>
    </row>
    <row r="73" spans="1:9" x14ac:dyDescent="0.25">
      <c r="A73">
        <v>40</v>
      </c>
      <c r="B73">
        <v>18</v>
      </c>
      <c r="C73">
        <v>111</v>
      </c>
      <c r="D73">
        <v>111</v>
      </c>
      <c r="E73" t="s">
        <v>753</v>
      </c>
      <c r="F73" s="1">
        <v>0</v>
      </c>
      <c r="G73" s="1">
        <v>0</v>
      </c>
      <c r="H73" s="1">
        <v>0</v>
      </c>
      <c r="I73"/>
    </row>
    <row r="74" spans="1:9" x14ac:dyDescent="0.25">
      <c r="A74">
        <v>40</v>
      </c>
      <c r="B74">
        <v>18</v>
      </c>
      <c r="C74">
        <v>112</v>
      </c>
      <c r="D74">
        <v>112</v>
      </c>
      <c r="E74" t="s">
        <v>754</v>
      </c>
      <c r="F74" s="1">
        <v>0</v>
      </c>
      <c r="G74" s="1">
        <v>0</v>
      </c>
      <c r="H74" s="1">
        <v>0</v>
      </c>
      <c r="I74"/>
    </row>
    <row r="75" spans="1:9" x14ac:dyDescent="0.25">
      <c r="A75">
        <v>40</v>
      </c>
      <c r="B75">
        <v>18</v>
      </c>
      <c r="C75">
        <v>0</v>
      </c>
      <c r="D75" t="s">
        <v>900</v>
      </c>
      <c r="E75" t="s">
        <v>755</v>
      </c>
      <c r="F75" s="1">
        <v>0</v>
      </c>
      <c r="G75" s="1">
        <v>0</v>
      </c>
      <c r="H75" s="1">
        <v>0</v>
      </c>
      <c r="I75"/>
    </row>
    <row r="76" spans="1:9" x14ac:dyDescent="0.25">
      <c r="A76">
        <v>40</v>
      </c>
      <c r="B76">
        <v>18</v>
      </c>
      <c r="C76">
        <v>0</v>
      </c>
      <c r="D76">
        <v>240</v>
      </c>
      <c r="E76" t="s">
        <v>758</v>
      </c>
      <c r="F76" s="1">
        <v>1033375017</v>
      </c>
      <c r="G76" s="1">
        <v>1033375017</v>
      </c>
      <c r="H76" s="1">
        <v>0</v>
      </c>
      <c r="I76"/>
    </row>
    <row r="77" spans="1:9" x14ac:dyDescent="0.25">
      <c r="A77">
        <v>40</v>
      </c>
      <c r="B77">
        <v>18</v>
      </c>
      <c r="C77">
        <v>0</v>
      </c>
      <c r="D77">
        <v>241</v>
      </c>
      <c r="E77" t="s">
        <v>762</v>
      </c>
      <c r="F77" s="1">
        <v>20170258.629999999</v>
      </c>
      <c r="G77" s="1">
        <v>31583836.73</v>
      </c>
      <c r="H77" s="1">
        <v>11413578.1</v>
      </c>
      <c r="I77"/>
    </row>
    <row r="78" spans="1:9" x14ac:dyDescent="0.25">
      <c r="A78">
        <v>40</v>
      </c>
      <c r="B78">
        <v>18</v>
      </c>
      <c r="C78">
        <v>0</v>
      </c>
      <c r="D78">
        <v>242</v>
      </c>
      <c r="E78" t="s">
        <v>763</v>
      </c>
      <c r="F78" s="1">
        <v>0</v>
      </c>
      <c r="G78" s="1">
        <v>0</v>
      </c>
      <c r="H78" s="1">
        <v>0</v>
      </c>
      <c r="I78"/>
    </row>
    <row r="79" spans="1:9" x14ac:dyDescent="0.25">
      <c r="A79">
        <v>40</v>
      </c>
      <c r="B79">
        <v>18</v>
      </c>
      <c r="C79">
        <v>247</v>
      </c>
      <c r="D79">
        <v>247</v>
      </c>
      <c r="E79" t="s">
        <v>764</v>
      </c>
      <c r="F79" s="1">
        <v>0</v>
      </c>
      <c r="G79" s="1">
        <v>0</v>
      </c>
      <c r="H79" s="1">
        <v>0</v>
      </c>
      <c r="I79"/>
    </row>
    <row r="80" spans="1:9" x14ac:dyDescent="0.25">
      <c r="A80">
        <v>40</v>
      </c>
      <c r="B80">
        <v>18</v>
      </c>
      <c r="C80">
        <v>0</v>
      </c>
      <c r="E80" t="s">
        <v>765</v>
      </c>
      <c r="F80" s="1">
        <v>0</v>
      </c>
      <c r="G80" s="1">
        <v>0</v>
      </c>
      <c r="H80" s="1">
        <v>0</v>
      </c>
      <c r="I80"/>
    </row>
    <row r="81" spans="1:9" x14ac:dyDescent="0.25">
      <c r="A81">
        <v>40</v>
      </c>
      <c r="B81">
        <v>18</v>
      </c>
      <c r="C81">
        <v>0</v>
      </c>
      <c r="D81" t="s">
        <v>901</v>
      </c>
      <c r="E81" t="s">
        <v>766</v>
      </c>
      <c r="F81" s="1">
        <v>0</v>
      </c>
      <c r="G81" s="1">
        <v>0</v>
      </c>
      <c r="H81" s="1">
        <v>0</v>
      </c>
      <c r="I81"/>
    </row>
    <row r="82" spans="1:9" x14ac:dyDescent="0.25">
      <c r="A82">
        <v>40</v>
      </c>
      <c r="B82">
        <v>18</v>
      </c>
      <c r="C82">
        <v>0</v>
      </c>
      <c r="D82">
        <v>131</v>
      </c>
      <c r="E82" t="s">
        <v>771</v>
      </c>
      <c r="F82" s="1">
        <v>0</v>
      </c>
      <c r="G82" s="1">
        <v>0</v>
      </c>
      <c r="H82" s="1">
        <v>0</v>
      </c>
      <c r="I82"/>
    </row>
    <row r="83" spans="1:9" x14ac:dyDescent="0.25">
      <c r="A83">
        <v>40</v>
      </c>
      <c r="B83">
        <v>18</v>
      </c>
      <c r="C83">
        <v>0</v>
      </c>
      <c r="D83" t="s">
        <v>902</v>
      </c>
      <c r="E83" t="s">
        <v>776</v>
      </c>
      <c r="F83" s="1">
        <v>0</v>
      </c>
      <c r="G83" s="1">
        <v>0</v>
      </c>
      <c r="H83" s="1">
        <v>0</v>
      </c>
      <c r="I83"/>
    </row>
    <row r="84" spans="1:9" x14ac:dyDescent="0.25">
      <c r="A84">
        <v>40</v>
      </c>
      <c r="B84">
        <v>18</v>
      </c>
      <c r="C84">
        <v>134</v>
      </c>
      <c r="D84">
        <v>134</v>
      </c>
      <c r="E84" t="s">
        <v>782</v>
      </c>
      <c r="F84" s="1">
        <v>0</v>
      </c>
      <c r="G84" s="1">
        <v>0</v>
      </c>
      <c r="H84" s="1">
        <v>0</v>
      </c>
      <c r="I84"/>
    </row>
    <row r="85" spans="1:9" x14ac:dyDescent="0.25">
      <c r="A85">
        <v>40</v>
      </c>
      <c r="B85">
        <v>18</v>
      </c>
      <c r="C85">
        <v>135</v>
      </c>
      <c r="D85">
        <v>135</v>
      </c>
      <c r="E85" t="s">
        <v>783</v>
      </c>
      <c r="F85" s="1">
        <v>0</v>
      </c>
      <c r="G85" s="1">
        <v>0</v>
      </c>
      <c r="H85" s="1">
        <v>0</v>
      </c>
      <c r="I85"/>
    </row>
    <row r="86" spans="1:9" x14ac:dyDescent="0.25">
      <c r="A86">
        <v>40</v>
      </c>
      <c r="B86">
        <v>18</v>
      </c>
      <c r="C86">
        <v>136</v>
      </c>
      <c r="D86">
        <v>136</v>
      </c>
      <c r="E86" t="s">
        <v>784</v>
      </c>
      <c r="F86" s="1">
        <v>0</v>
      </c>
      <c r="G86" s="1">
        <v>0</v>
      </c>
      <c r="H86" s="1">
        <v>0</v>
      </c>
      <c r="I86"/>
    </row>
    <row r="87" spans="1:9" x14ac:dyDescent="0.25">
      <c r="A87">
        <v>40</v>
      </c>
      <c r="B87">
        <v>18</v>
      </c>
      <c r="C87">
        <v>137</v>
      </c>
      <c r="D87">
        <v>137</v>
      </c>
      <c r="E87" t="s">
        <v>785</v>
      </c>
      <c r="F87" s="1">
        <v>0</v>
      </c>
      <c r="G87" s="1">
        <v>0</v>
      </c>
      <c r="H87" s="1">
        <v>0</v>
      </c>
      <c r="I87"/>
    </row>
    <row r="88" spans="1:9" x14ac:dyDescent="0.25">
      <c r="A88">
        <v>40</v>
      </c>
      <c r="B88">
        <v>18</v>
      </c>
      <c r="C88">
        <v>0</v>
      </c>
      <c r="D88">
        <v>138</v>
      </c>
      <c r="E88" t="s">
        <v>786</v>
      </c>
      <c r="F88" s="1">
        <v>0</v>
      </c>
      <c r="G88" s="1">
        <v>0</v>
      </c>
      <c r="H88" s="1">
        <v>0</v>
      </c>
      <c r="I88"/>
    </row>
    <row r="89" spans="1:9" x14ac:dyDescent="0.25">
      <c r="A89">
        <v>40</v>
      </c>
      <c r="B89">
        <v>18</v>
      </c>
      <c r="C89">
        <v>0</v>
      </c>
      <c r="D89" t="s">
        <v>903</v>
      </c>
      <c r="E89" t="s">
        <v>788</v>
      </c>
      <c r="F89" s="1">
        <v>0</v>
      </c>
      <c r="G89" s="1">
        <v>0</v>
      </c>
      <c r="H89" s="1">
        <v>0</v>
      </c>
      <c r="I89"/>
    </row>
    <row r="90" spans="1:9" x14ac:dyDescent="0.25">
      <c r="A90">
        <v>40</v>
      </c>
      <c r="B90">
        <v>18</v>
      </c>
      <c r="C90">
        <v>0</v>
      </c>
      <c r="E90" t="s">
        <v>792</v>
      </c>
      <c r="F90" s="1">
        <v>129459056.13</v>
      </c>
      <c r="G90" s="1">
        <v>189576837.16</v>
      </c>
      <c r="H90" s="1">
        <v>60117781.030000001</v>
      </c>
      <c r="I90"/>
    </row>
    <row r="91" spans="1:9" x14ac:dyDescent="0.25">
      <c r="A91">
        <v>40</v>
      </c>
      <c r="B91">
        <v>18</v>
      </c>
      <c r="C91">
        <v>0</v>
      </c>
      <c r="D91">
        <v>160</v>
      </c>
      <c r="E91" t="s">
        <v>793</v>
      </c>
      <c r="F91" s="1">
        <v>0</v>
      </c>
      <c r="G91" s="1">
        <v>0</v>
      </c>
      <c r="H91" s="1">
        <v>0</v>
      </c>
      <c r="I91"/>
    </row>
    <row r="92" spans="1:9" x14ac:dyDescent="0.25">
      <c r="A92">
        <v>40</v>
      </c>
      <c r="B92">
        <v>18</v>
      </c>
      <c r="C92">
        <v>161</v>
      </c>
      <c r="D92">
        <v>161</v>
      </c>
      <c r="E92" t="s">
        <v>794</v>
      </c>
      <c r="F92" s="1">
        <v>0</v>
      </c>
      <c r="G92" s="1">
        <v>0</v>
      </c>
      <c r="H92" s="1">
        <v>0</v>
      </c>
      <c r="I92"/>
    </row>
    <row r="93" spans="1:9" x14ac:dyDescent="0.25">
      <c r="A93">
        <v>40</v>
      </c>
      <c r="B93">
        <v>18</v>
      </c>
      <c r="C93">
        <v>162</v>
      </c>
      <c r="D93">
        <v>162</v>
      </c>
      <c r="E93" t="s">
        <v>795</v>
      </c>
      <c r="F93" s="1">
        <v>129459056.13</v>
      </c>
      <c r="G93" s="1">
        <v>189576837.16</v>
      </c>
      <c r="H93" s="1">
        <v>60117781.030000001</v>
      </c>
      <c r="I93"/>
    </row>
    <row r="94" spans="1:9" x14ac:dyDescent="0.25">
      <c r="A94">
        <v>40</v>
      </c>
      <c r="B94">
        <v>18</v>
      </c>
      <c r="C94">
        <v>0</v>
      </c>
      <c r="D94">
        <v>164</v>
      </c>
      <c r="E94" t="s">
        <v>796</v>
      </c>
      <c r="F94" s="1">
        <v>0</v>
      </c>
      <c r="G94" s="1">
        <v>0</v>
      </c>
      <c r="H94" s="1">
        <v>0</v>
      </c>
      <c r="I94"/>
    </row>
    <row r="95" spans="1:9" x14ac:dyDescent="0.25">
      <c r="A95">
        <v>40</v>
      </c>
      <c r="B95">
        <v>18</v>
      </c>
      <c r="C95">
        <v>165</v>
      </c>
      <c r="D95">
        <v>165</v>
      </c>
      <c r="E95" t="s">
        <v>797</v>
      </c>
      <c r="F95" s="1">
        <v>0</v>
      </c>
      <c r="G95" s="1">
        <v>0</v>
      </c>
      <c r="H95" s="1">
        <v>0</v>
      </c>
      <c r="I95"/>
    </row>
    <row r="96" spans="1:9" x14ac:dyDescent="0.25">
      <c r="A96">
        <v>40</v>
      </c>
      <c r="B96">
        <v>18</v>
      </c>
      <c r="C96">
        <v>166</v>
      </c>
      <c r="D96">
        <v>166</v>
      </c>
      <c r="E96" t="s">
        <v>798</v>
      </c>
      <c r="F96" s="1">
        <v>0</v>
      </c>
      <c r="G96" s="1">
        <v>0</v>
      </c>
      <c r="H96" s="1">
        <v>0</v>
      </c>
      <c r="I96"/>
    </row>
    <row r="97" spans="1:9" x14ac:dyDescent="0.25">
      <c r="A97">
        <v>40</v>
      </c>
      <c r="B97">
        <v>18</v>
      </c>
      <c r="C97">
        <v>167</v>
      </c>
      <c r="D97">
        <v>167</v>
      </c>
      <c r="E97" t="s">
        <v>799</v>
      </c>
      <c r="F97" s="1">
        <v>0</v>
      </c>
      <c r="G97" s="1">
        <v>0</v>
      </c>
      <c r="H97" s="1">
        <v>0</v>
      </c>
      <c r="I97"/>
    </row>
    <row r="98" spans="1:9" x14ac:dyDescent="0.25">
      <c r="A98">
        <v>40</v>
      </c>
      <c r="B98">
        <v>18</v>
      </c>
      <c r="C98">
        <v>195</v>
      </c>
      <c r="D98">
        <v>195</v>
      </c>
      <c r="E98" t="s">
        <v>800</v>
      </c>
      <c r="F98" s="1">
        <v>0</v>
      </c>
      <c r="G98" s="1">
        <v>0</v>
      </c>
      <c r="H98" s="1">
        <v>0</v>
      </c>
      <c r="I98"/>
    </row>
    <row r="99" spans="1:9" x14ac:dyDescent="0.25">
      <c r="A99">
        <v>40</v>
      </c>
      <c r="B99">
        <v>18</v>
      </c>
      <c r="C99">
        <v>196</v>
      </c>
      <c r="D99">
        <v>196</v>
      </c>
      <c r="E99" t="s">
        <v>794</v>
      </c>
      <c r="F99" s="1">
        <v>0</v>
      </c>
      <c r="G99" s="1">
        <v>0</v>
      </c>
      <c r="H99" s="1">
        <v>0</v>
      </c>
      <c r="I99"/>
    </row>
    <row r="100" spans="1:9" x14ac:dyDescent="0.25">
      <c r="A100">
        <v>40</v>
      </c>
      <c r="B100">
        <v>18</v>
      </c>
      <c r="C100">
        <v>0</v>
      </c>
      <c r="E100" t="s">
        <v>801</v>
      </c>
      <c r="F100" s="1">
        <v>26018442.530000001</v>
      </c>
      <c r="G100" s="1">
        <v>23434478.760000002</v>
      </c>
      <c r="H100" s="1">
        <v>-2583963.77</v>
      </c>
      <c r="I100"/>
    </row>
    <row r="101" spans="1:9" x14ac:dyDescent="0.25">
      <c r="A101">
        <v>40</v>
      </c>
      <c r="B101">
        <v>18</v>
      </c>
      <c r="C101">
        <v>0</v>
      </c>
      <c r="D101" t="s">
        <v>904</v>
      </c>
      <c r="E101" t="s">
        <v>802</v>
      </c>
      <c r="F101" s="1">
        <v>26018442.530000001</v>
      </c>
      <c r="G101" s="1">
        <v>23434478.760000002</v>
      </c>
      <c r="H101" s="1">
        <v>-2583963.77</v>
      </c>
      <c r="I101"/>
    </row>
    <row r="102" spans="1:9" x14ac:dyDescent="0.25">
      <c r="A102">
        <v>40</v>
      </c>
      <c r="B102">
        <v>18</v>
      </c>
      <c r="C102">
        <v>190</v>
      </c>
      <c r="D102">
        <v>190</v>
      </c>
      <c r="E102" t="s">
        <v>804</v>
      </c>
      <c r="F102" s="1">
        <v>0</v>
      </c>
      <c r="G102" s="1">
        <v>0</v>
      </c>
      <c r="H102" s="1">
        <v>0</v>
      </c>
      <c r="I102"/>
    </row>
    <row r="103" spans="1:9" x14ac:dyDescent="0.25">
      <c r="A103">
        <v>40</v>
      </c>
      <c r="B103">
        <v>18</v>
      </c>
      <c r="C103">
        <v>191</v>
      </c>
      <c r="D103">
        <v>191</v>
      </c>
      <c r="E103" t="s">
        <v>805</v>
      </c>
      <c r="F103" s="1">
        <v>0</v>
      </c>
      <c r="G103" s="1">
        <v>0</v>
      </c>
      <c r="H103" s="1">
        <v>0</v>
      </c>
      <c r="I103"/>
    </row>
    <row r="104" spans="1:9" x14ac:dyDescent="0.25">
      <c r="A104">
        <v>40</v>
      </c>
      <c r="B104">
        <v>18</v>
      </c>
      <c r="C104">
        <v>193</v>
      </c>
      <c r="D104">
        <v>193</v>
      </c>
      <c r="E104" t="s">
        <v>806</v>
      </c>
      <c r="F104" s="1">
        <v>0</v>
      </c>
      <c r="G104" s="1">
        <v>0</v>
      </c>
      <c r="H104" s="1">
        <v>0</v>
      </c>
      <c r="I104"/>
    </row>
    <row r="105" spans="1:9" x14ac:dyDescent="0.25">
      <c r="A105">
        <v>40</v>
      </c>
      <c r="B105">
        <v>18</v>
      </c>
      <c r="C105">
        <v>198</v>
      </c>
      <c r="D105">
        <v>198</v>
      </c>
      <c r="E105" t="s">
        <v>807</v>
      </c>
      <c r="F105" s="1">
        <v>0</v>
      </c>
      <c r="G105" s="1">
        <v>0</v>
      </c>
      <c r="H105" s="1">
        <v>0</v>
      </c>
      <c r="I105"/>
    </row>
    <row r="106" spans="1:9" x14ac:dyDescent="0.25">
      <c r="A106">
        <v>40</v>
      </c>
      <c r="B106">
        <v>18</v>
      </c>
      <c r="C106">
        <v>0</v>
      </c>
      <c r="E106" t="s">
        <v>808</v>
      </c>
      <c r="F106" s="1">
        <v>952994171.38</v>
      </c>
      <c r="G106" s="1">
        <v>1246554972.97</v>
      </c>
      <c r="H106" s="1">
        <v>293560801.58999997</v>
      </c>
      <c r="I106"/>
    </row>
    <row r="107" spans="1:9" x14ac:dyDescent="0.25">
      <c r="A107">
        <v>40</v>
      </c>
      <c r="B107">
        <v>18</v>
      </c>
      <c r="C107">
        <v>0</v>
      </c>
      <c r="E107" t="s">
        <v>809</v>
      </c>
      <c r="F107" s="1">
        <v>806940000</v>
      </c>
      <c r="G107" s="1">
        <v>1057650000</v>
      </c>
      <c r="H107" s="1">
        <v>250710000</v>
      </c>
      <c r="I107"/>
    </row>
    <row r="108" spans="1:9" x14ac:dyDescent="0.25">
      <c r="A108">
        <v>40</v>
      </c>
      <c r="B108">
        <v>18</v>
      </c>
      <c r="C108">
        <v>0</v>
      </c>
      <c r="D108">
        <v>302</v>
      </c>
      <c r="E108" t="s">
        <v>810</v>
      </c>
      <c r="F108" s="1">
        <v>0</v>
      </c>
      <c r="G108" s="1">
        <v>0</v>
      </c>
      <c r="H108" s="1">
        <v>0</v>
      </c>
      <c r="I108"/>
    </row>
    <row r="109" spans="1:9" x14ac:dyDescent="0.25">
      <c r="A109">
        <v>40</v>
      </c>
      <c r="B109">
        <v>18</v>
      </c>
      <c r="C109">
        <v>0</v>
      </c>
      <c r="D109" t="s">
        <v>905</v>
      </c>
      <c r="E109" t="s">
        <v>815</v>
      </c>
      <c r="F109" s="1">
        <v>0</v>
      </c>
      <c r="G109" s="1">
        <v>0</v>
      </c>
      <c r="H109" s="1">
        <v>0</v>
      </c>
      <c r="I109"/>
    </row>
    <row r="110" spans="1:9" x14ac:dyDescent="0.25">
      <c r="A110">
        <v>40</v>
      </c>
      <c r="B110">
        <v>18</v>
      </c>
      <c r="C110">
        <v>0</v>
      </c>
      <c r="D110" t="s">
        <v>906</v>
      </c>
      <c r="E110" t="s">
        <v>817</v>
      </c>
      <c r="F110" s="1">
        <v>0</v>
      </c>
      <c r="G110" s="1">
        <v>0</v>
      </c>
      <c r="H110" s="1">
        <v>0</v>
      </c>
      <c r="I110"/>
    </row>
    <row r="111" spans="1:9" x14ac:dyDescent="0.25">
      <c r="A111">
        <v>40</v>
      </c>
      <c r="B111">
        <v>18</v>
      </c>
      <c r="C111">
        <v>0</v>
      </c>
      <c r="D111">
        <v>305</v>
      </c>
      <c r="E111" t="s">
        <v>822</v>
      </c>
      <c r="F111" s="1">
        <v>0</v>
      </c>
      <c r="G111" s="1">
        <v>0</v>
      </c>
      <c r="H111" s="1">
        <v>0</v>
      </c>
      <c r="I111"/>
    </row>
    <row r="112" spans="1:9" x14ac:dyDescent="0.25">
      <c r="A112">
        <v>40</v>
      </c>
      <c r="B112">
        <v>18</v>
      </c>
      <c r="C112">
        <v>0</v>
      </c>
      <c r="D112" t="s">
        <v>907</v>
      </c>
      <c r="E112" t="s">
        <v>826</v>
      </c>
      <c r="F112" s="1">
        <v>0</v>
      </c>
      <c r="G112" s="1">
        <v>0</v>
      </c>
      <c r="H112" s="1">
        <v>0</v>
      </c>
      <c r="I112"/>
    </row>
    <row r="113" spans="1:9" x14ac:dyDescent="0.25">
      <c r="A113">
        <v>40</v>
      </c>
      <c r="B113">
        <v>18</v>
      </c>
      <c r="C113">
        <v>0</v>
      </c>
      <c r="D113" t="s">
        <v>908</v>
      </c>
      <c r="E113" t="s">
        <v>834</v>
      </c>
      <c r="F113" s="1">
        <v>806940000</v>
      </c>
      <c r="G113" s="1">
        <v>1057650000</v>
      </c>
      <c r="H113" s="12">
        <f>250710000-250710000</f>
        <v>0</v>
      </c>
      <c r="I113" s="1">
        <v>250710000</v>
      </c>
    </row>
    <row r="114" spans="1:9" x14ac:dyDescent="0.25">
      <c r="A114">
        <v>40</v>
      </c>
      <c r="B114">
        <v>18</v>
      </c>
      <c r="C114">
        <v>0</v>
      </c>
      <c r="E114" t="s">
        <v>845</v>
      </c>
      <c r="F114" s="1">
        <v>146054171.38</v>
      </c>
      <c r="G114" s="1">
        <v>188904972.97</v>
      </c>
      <c r="H114" s="1">
        <v>42850801.590000004</v>
      </c>
      <c r="I114" s="1">
        <f>SUM(H115:H136)</f>
        <v>36083119.649999991</v>
      </c>
    </row>
    <row r="115" spans="1:9" x14ac:dyDescent="0.25">
      <c r="A115">
        <v>40</v>
      </c>
      <c r="B115">
        <v>18</v>
      </c>
      <c r="C115">
        <v>0</v>
      </c>
      <c r="D115" t="s">
        <v>909</v>
      </c>
      <c r="E115" t="s">
        <v>846</v>
      </c>
      <c r="F115" s="1">
        <v>31395116.77</v>
      </c>
      <c r="G115" s="1">
        <v>37075438.960000001</v>
      </c>
      <c r="H115" s="1">
        <v>5680322.1900000004</v>
      </c>
      <c r="I115"/>
    </row>
    <row r="116" spans="1:9" x14ac:dyDescent="0.25">
      <c r="A116">
        <v>40</v>
      </c>
      <c r="B116">
        <v>18</v>
      </c>
      <c r="C116">
        <v>0</v>
      </c>
      <c r="D116" t="s">
        <v>910</v>
      </c>
      <c r="E116" t="s">
        <v>847</v>
      </c>
      <c r="F116" s="1">
        <v>0</v>
      </c>
      <c r="G116" s="1">
        <v>0</v>
      </c>
      <c r="H116" s="1">
        <v>0</v>
      </c>
      <c r="I116"/>
    </row>
    <row r="117" spans="1:9" x14ac:dyDescent="0.25">
      <c r="A117">
        <v>40</v>
      </c>
      <c r="B117">
        <v>18</v>
      </c>
      <c r="C117">
        <v>0</v>
      </c>
      <c r="D117">
        <v>332</v>
      </c>
      <c r="E117" t="s">
        <v>848</v>
      </c>
      <c r="F117" s="1">
        <v>0</v>
      </c>
      <c r="G117" s="1">
        <v>0</v>
      </c>
      <c r="H117" s="1">
        <v>0</v>
      </c>
      <c r="I117"/>
    </row>
    <row r="118" spans="1:9" x14ac:dyDescent="0.25">
      <c r="A118">
        <v>40</v>
      </c>
      <c r="B118">
        <v>18</v>
      </c>
      <c r="C118">
        <v>0</v>
      </c>
      <c r="D118">
        <v>333</v>
      </c>
      <c r="E118" t="s">
        <v>233</v>
      </c>
      <c r="F118" s="1">
        <v>110175664.59</v>
      </c>
      <c r="G118" s="1">
        <v>138931994.00999999</v>
      </c>
      <c r="H118" s="1">
        <v>28756329.420000002</v>
      </c>
      <c r="I118"/>
    </row>
    <row r="119" spans="1:9" x14ac:dyDescent="0.25">
      <c r="A119">
        <v>40</v>
      </c>
      <c r="B119">
        <v>18</v>
      </c>
      <c r="C119">
        <v>334</v>
      </c>
      <c r="D119">
        <v>334</v>
      </c>
      <c r="E119" t="s">
        <v>782</v>
      </c>
      <c r="F119" s="1">
        <v>0</v>
      </c>
      <c r="G119" s="1">
        <v>0</v>
      </c>
      <c r="H119" s="1">
        <v>0</v>
      </c>
      <c r="I119"/>
    </row>
    <row r="120" spans="1:9" x14ac:dyDescent="0.25">
      <c r="A120">
        <v>40</v>
      </c>
      <c r="B120">
        <v>18</v>
      </c>
      <c r="C120">
        <v>335</v>
      </c>
      <c r="D120">
        <v>335</v>
      </c>
      <c r="E120" t="s">
        <v>849</v>
      </c>
      <c r="F120" s="1">
        <v>0</v>
      </c>
      <c r="G120" s="1">
        <v>0</v>
      </c>
      <c r="H120" s="1">
        <v>0</v>
      </c>
      <c r="I120"/>
    </row>
    <row r="121" spans="1:9" x14ac:dyDescent="0.25">
      <c r="A121">
        <v>40</v>
      </c>
      <c r="B121">
        <v>18</v>
      </c>
      <c r="C121">
        <v>0</v>
      </c>
      <c r="D121">
        <v>337</v>
      </c>
      <c r="E121" t="s">
        <v>850</v>
      </c>
      <c r="F121" s="1">
        <v>0</v>
      </c>
      <c r="G121" s="1">
        <v>0</v>
      </c>
      <c r="H121" s="1">
        <v>0</v>
      </c>
      <c r="I121"/>
    </row>
    <row r="122" spans="1:9" x14ac:dyDescent="0.25">
      <c r="A122">
        <v>40</v>
      </c>
      <c r="B122">
        <v>18</v>
      </c>
      <c r="C122">
        <v>338</v>
      </c>
      <c r="D122">
        <v>338</v>
      </c>
      <c r="E122" t="s">
        <v>851</v>
      </c>
      <c r="F122" s="1">
        <v>0</v>
      </c>
      <c r="G122" s="1">
        <v>0</v>
      </c>
      <c r="H122" s="1">
        <v>0</v>
      </c>
      <c r="I122"/>
    </row>
    <row r="123" spans="1:9" x14ac:dyDescent="0.25">
      <c r="A123">
        <v>40</v>
      </c>
      <c r="B123">
        <v>18</v>
      </c>
      <c r="C123">
        <v>0</v>
      </c>
      <c r="D123" t="s">
        <v>911</v>
      </c>
      <c r="E123" t="s">
        <v>852</v>
      </c>
      <c r="F123" s="1">
        <v>0</v>
      </c>
      <c r="G123" s="1">
        <v>0</v>
      </c>
      <c r="H123" s="1">
        <v>0</v>
      </c>
      <c r="I123"/>
    </row>
    <row r="124" spans="1:9" x14ac:dyDescent="0.25">
      <c r="A124">
        <v>40</v>
      </c>
      <c r="B124">
        <v>18</v>
      </c>
      <c r="C124">
        <v>0</v>
      </c>
      <c r="D124" t="s">
        <v>912</v>
      </c>
      <c r="E124" t="s">
        <v>853</v>
      </c>
      <c r="F124" s="1">
        <v>0</v>
      </c>
      <c r="G124" s="1">
        <v>0</v>
      </c>
      <c r="H124" s="1">
        <v>0</v>
      </c>
      <c r="I124"/>
    </row>
    <row r="125" spans="1:9" x14ac:dyDescent="0.25">
      <c r="A125">
        <v>40</v>
      </c>
      <c r="B125">
        <v>18</v>
      </c>
      <c r="C125">
        <v>360</v>
      </c>
      <c r="D125">
        <v>360</v>
      </c>
      <c r="E125" t="s">
        <v>854</v>
      </c>
      <c r="F125" s="1">
        <v>4443074.3899999997</v>
      </c>
      <c r="G125" s="1">
        <v>5144862.9400000004</v>
      </c>
      <c r="H125" s="1">
        <v>701788.55</v>
      </c>
      <c r="I125"/>
    </row>
    <row r="126" spans="1:9" x14ac:dyDescent="0.25">
      <c r="A126">
        <v>40</v>
      </c>
      <c r="B126">
        <v>18</v>
      </c>
      <c r="C126">
        <v>361</v>
      </c>
      <c r="D126">
        <v>361</v>
      </c>
      <c r="E126" t="s">
        <v>855</v>
      </c>
      <c r="F126" s="1">
        <v>36241.03</v>
      </c>
      <c r="G126" s="1">
        <v>127021.07</v>
      </c>
      <c r="H126" s="1">
        <v>90780.04</v>
      </c>
      <c r="I126"/>
    </row>
    <row r="127" spans="1:9" x14ac:dyDescent="0.25">
      <c r="A127">
        <v>40</v>
      </c>
      <c r="B127">
        <v>18</v>
      </c>
      <c r="C127">
        <v>0</v>
      </c>
      <c r="D127">
        <v>362</v>
      </c>
      <c r="E127" t="s">
        <v>856</v>
      </c>
      <c r="F127" s="1">
        <v>4074.6</v>
      </c>
      <c r="G127" s="1">
        <v>7398.61</v>
      </c>
      <c r="H127" s="1">
        <v>3324.01</v>
      </c>
      <c r="I127"/>
    </row>
    <row r="128" spans="1:9" x14ac:dyDescent="0.25">
      <c r="A128">
        <v>40</v>
      </c>
      <c r="B128">
        <v>18</v>
      </c>
      <c r="C128">
        <v>368</v>
      </c>
      <c r="D128">
        <v>368</v>
      </c>
      <c r="E128" t="s">
        <v>857</v>
      </c>
      <c r="F128" s="1">
        <v>0</v>
      </c>
      <c r="G128" s="1">
        <v>0</v>
      </c>
      <c r="H128" s="1">
        <v>0</v>
      </c>
      <c r="I128"/>
    </row>
    <row r="129" spans="1:9" x14ac:dyDescent="0.25">
      <c r="A129">
        <v>40</v>
      </c>
      <c r="B129">
        <v>18</v>
      </c>
      <c r="C129">
        <v>370</v>
      </c>
      <c r="D129">
        <v>370</v>
      </c>
      <c r="E129" t="s">
        <v>858</v>
      </c>
      <c r="F129" s="1">
        <v>0</v>
      </c>
      <c r="G129" s="1">
        <v>0</v>
      </c>
      <c r="H129" s="1">
        <v>0</v>
      </c>
      <c r="I129"/>
    </row>
    <row r="130" spans="1:9" x14ac:dyDescent="0.25">
      <c r="A130">
        <v>40</v>
      </c>
      <c r="B130">
        <v>18</v>
      </c>
      <c r="C130">
        <v>371</v>
      </c>
      <c r="D130">
        <v>371</v>
      </c>
      <c r="E130" t="s">
        <v>859</v>
      </c>
      <c r="F130" s="1">
        <v>0</v>
      </c>
      <c r="G130" s="1">
        <v>0</v>
      </c>
      <c r="H130" s="1">
        <v>0</v>
      </c>
      <c r="I130"/>
    </row>
    <row r="131" spans="1:9" x14ac:dyDescent="0.25">
      <c r="A131">
        <v>40</v>
      </c>
      <c r="B131">
        <v>18</v>
      </c>
      <c r="C131">
        <v>0</v>
      </c>
      <c r="D131" t="s">
        <v>913</v>
      </c>
      <c r="E131" t="s">
        <v>860</v>
      </c>
      <c r="F131" s="1">
        <v>0</v>
      </c>
      <c r="G131" s="1">
        <v>7618257.3799999999</v>
      </c>
      <c r="H131" s="12">
        <f>7618257.38-6767681.94</f>
        <v>850575.43999999948</v>
      </c>
      <c r="I131" s="1">
        <v>6767681.9400000004</v>
      </c>
    </row>
    <row r="132" spans="1:9" x14ac:dyDescent="0.25">
      <c r="A132">
        <v>40</v>
      </c>
      <c r="B132">
        <v>18</v>
      </c>
      <c r="C132">
        <v>391</v>
      </c>
      <c r="D132">
        <v>391</v>
      </c>
      <c r="E132" t="s">
        <v>862</v>
      </c>
      <c r="F132" s="1">
        <v>0</v>
      </c>
      <c r="G132" s="1">
        <v>0</v>
      </c>
      <c r="H132" s="1">
        <v>0</v>
      </c>
      <c r="I132"/>
    </row>
    <row r="133" spans="1:9" x14ac:dyDescent="0.25">
      <c r="A133">
        <v>40</v>
      </c>
      <c r="B133">
        <v>18</v>
      </c>
      <c r="C133">
        <v>0</v>
      </c>
      <c r="D133" t="s">
        <v>914</v>
      </c>
      <c r="E133" t="s">
        <v>863</v>
      </c>
      <c r="F133" s="1">
        <v>0</v>
      </c>
      <c r="G133" s="1">
        <v>0</v>
      </c>
      <c r="H133" s="1">
        <v>0</v>
      </c>
      <c r="I133"/>
    </row>
    <row r="134" spans="1:9" x14ac:dyDescent="0.25">
      <c r="A134">
        <v>40</v>
      </c>
      <c r="B134">
        <v>18</v>
      </c>
      <c r="C134">
        <v>399</v>
      </c>
      <c r="D134">
        <v>399</v>
      </c>
      <c r="E134" t="s">
        <v>865</v>
      </c>
      <c r="F134" s="1">
        <v>0</v>
      </c>
      <c r="G134" s="1">
        <v>0</v>
      </c>
      <c r="H134" s="1">
        <v>0</v>
      </c>
      <c r="I134"/>
    </row>
    <row r="135" spans="1:9" x14ac:dyDescent="0.25">
      <c r="A135">
        <v>40</v>
      </c>
      <c r="B135">
        <v>18</v>
      </c>
      <c r="C135">
        <v>540</v>
      </c>
      <c r="D135">
        <v>540</v>
      </c>
      <c r="E135" t="s">
        <v>866</v>
      </c>
      <c r="F135" s="1">
        <v>0</v>
      </c>
      <c r="G135" s="1">
        <v>0</v>
      </c>
      <c r="H135" s="1">
        <v>0</v>
      </c>
      <c r="I135"/>
    </row>
    <row r="136" spans="1:9" x14ac:dyDescent="0.25">
      <c r="A136">
        <v>40</v>
      </c>
      <c r="B136">
        <v>18</v>
      </c>
      <c r="C136">
        <v>549</v>
      </c>
      <c r="D136">
        <v>549</v>
      </c>
      <c r="E136" t="s">
        <v>867</v>
      </c>
      <c r="F136" s="1">
        <v>0</v>
      </c>
      <c r="G136" s="1">
        <v>0</v>
      </c>
      <c r="H136" s="1">
        <v>0</v>
      </c>
      <c r="I136"/>
    </row>
    <row r="137" spans="1:9" x14ac:dyDescent="0.25">
      <c r="A137">
        <v>40</v>
      </c>
      <c r="B137">
        <v>18</v>
      </c>
      <c r="C137">
        <v>0</v>
      </c>
      <c r="E137" t="s">
        <v>868</v>
      </c>
      <c r="F137" s="1">
        <v>-256028602.91</v>
      </c>
      <c r="G137" s="1">
        <v>-31415196.68</v>
      </c>
      <c r="H137" s="1">
        <v>224613406.22999999</v>
      </c>
      <c r="I137"/>
    </row>
    <row r="138" spans="1:9" x14ac:dyDescent="0.25">
      <c r="A138">
        <v>40</v>
      </c>
      <c r="B138">
        <v>18</v>
      </c>
      <c r="C138">
        <v>0</v>
      </c>
      <c r="E138" t="s">
        <v>869</v>
      </c>
      <c r="F138" s="1">
        <v>-323934596.22000003</v>
      </c>
      <c r="G138" s="1">
        <v>-119324363.66</v>
      </c>
      <c r="H138" s="1">
        <v>204610232.56</v>
      </c>
      <c r="I138"/>
    </row>
    <row r="139" spans="1:9" x14ac:dyDescent="0.25">
      <c r="A139">
        <v>40</v>
      </c>
      <c r="B139">
        <v>18</v>
      </c>
      <c r="C139">
        <v>0</v>
      </c>
      <c r="E139" t="s">
        <v>870</v>
      </c>
      <c r="F139" s="1">
        <v>-728422860.54999995</v>
      </c>
      <c r="G139" s="1">
        <v>-663649048.17999995</v>
      </c>
      <c r="H139" s="1">
        <v>64773812.369999997</v>
      </c>
      <c r="I139"/>
    </row>
    <row r="140" spans="1:9" x14ac:dyDescent="0.25">
      <c r="A140">
        <v>40</v>
      </c>
      <c r="B140">
        <v>18</v>
      </c>
      <c r="C140">
        <v>0</v>
      </c>
      <c r="E140" t="s">
        <v>871</v>
      </c>
      <c r="F140" s="1">
        <v>404488264.32999998</v>
      </c>
      <c r="G140" s="1">
        <v>544324684.51999998</v>
      </c>
      <c r="H140" s="1">
        <v>139836420.19</v>
      </c>
      <c r="I140"/>
    </row>
    <row r="141" spans="1:9" x14ac:dyDescent="0.25">
      <c r="A141">
        <v>40</v>
      </c>
      <c r="B141">
        <v>18</v>
      </c>
      <c r="C141">
        <v>0</v>
      </c>
      <c r="D141">
        <v>100</v>
      </c>
      <c r="E141" t="s">
        <v>872</v>
      </c>
      <c r="F141" s="1">
        <v>0</v>
      </c>
      <c r="G141" s="1">
        <v>0</v>
      </c>
      <c r="H141" s="1">
        <v>0</v>
      </c>
      <c r="I141"/>
    </row>
    <row r="142" spans="1:9" x14ac:dyDescent="0.25">
      <c r="A142">
        <v>40</v>
      </c>
      <c r="B142">
        <v>18</v>
      </c>
      <c r="C142">
        <v>0</v>
      </c>
      <c r="D142">
        <v>101</v>
      </c>
      <c r="E142" t="s">
        <v>875</v>
      </c>
      <c r="F142" s="1">
        <v>0</v>
      </c>
      <c r="G142" s="1">
        <v>235340</v>
      </c>
      <c r="H142" s="1">
        <v>235340</v>
      </c>
      <c r="I142"/>
    </row>
    <row r="143" spans="1:9" x14ac:dyDescent="0.25">
      <c r="A143">
        <v>40</v>
      </c>
      <c r="B143">
        <v>18</v>
      </c>
      <c r="C143">
        <v>0</v>
      </c>
      <c r="D143">
        <v>102</v>
      </c>
      <c r="E143" t="s">
        <v>878</v>
      </c>
      <c r="F143" s="1">
        <v>397037689.54000002</v>
      </c>
      <c r="G143" s="1">
        <v>539775370.14999998</v>
      </c>
      <c r="H143" s="1">
        <v>142737680.61000001</v>
      </c>
      <c r="I143"/>
    </row>
    <row r="144" spans="1:9" x14ac:dyDescent="0.25">
      <c r="A144">
        <v>40</v>
      </c>
      <c r="B144">
        <v>18</v>
      </c>
      <c r="C144">
        <v>0</v>
      </c>
      <c r="D144">
        <v>103</v>
      </c>
      <c r="E144" t="s">
        <v>882</v>
      </c>
      <c r="F144" s="1">
        <v>0</v>
      </c>
      <c r="G144" s="1">
        <v>-28464.86</v>
      </c>
      <c r="H144" s="1">
        <v>-28464.86</v>
      </c>
      <c r="I144"/>
    </row>
    <row r="145" spans="1:9" x14ac:dyDescent="0.25">
      <c r="A145">
        <v>40</v>
      </c>
      <c r="B145">
        <v>18</v>
      </c>
      <c r="C145">
        <v>0</v>
      </c>
      <c r="D145">
        <v>104</v>
      </c>
      <c r="E145" t="s">
        <v>883</v>
      </c>
      <c r="F145" s="1">
        <v>17139.169999999998</v>
      </c>
      <c r="G145" s="1">
        <v>-10970.6</v>
      </c>
      <c r="H145" s="1">
        <v>-28109.77</v>
      </c>
      <c r="I145"/>
    </row>
    <row r="146" spans="1:9" x14ac:dyDescent="0.25">
      <c r="A146">
        <v>40</v>
      </c>
      <c r="B146">
        <v>18</v>
      </c>
      <c r="C146">
        <v>0</v>
      </c>
      <c r="D146">
        <v>105</v>
      </c>
      <c r="E146" t="s">
        <v>887</v>
      </c>
      <c r="F146" s="1">
        <v>0</v>
      </c>
      <c r="G146" s="1">
        <v>0</v>
      </c>
      <c r="H146" s="1">
        <v>0</v>
      </c>
      <c r="I146"/>
    </row>
    <row r="147" spans="1:9" x14ac:dyDescent="0.25">
      <c r="A147">
        <v>40</v>
      </c>
      <c r="B147">
        <v>18</v>
      </c>
      <c r="C147">
        <v>106</v>
      </c>
      <c r="D147">
        <v>106</v>
      </c>
      <c r="E147" t="s">
        <v>894</v>
      </c>
      <c r="F147" s="1">
        <v>0</v>
      </c>
      <c r="G147" s="1">
        <v>0</v>
      </c>
      <c r="H147" s="1">
        <v>0</v>
      </c>
      <c r="I147"/>
    </row>
    <row r="148" spans="1:9" x14ac:dyDescent="0.25">
      <c r="A148">
        <v>40</v>
      </c>
      <c r="B148">
        <v>18</v>
      </c>
      <c r="C148">
        <v>0</v>
      </c>
      <c r="D148">
        <v>107</v>
      </c>
      <c r="E148" t="s">
        <v>895</v>
      </c>
      <c r="F148" s="1">
        <v>0</v>
      </c>
      <c r="G148" s="1">
        <v>0</v>
      </c>
      <c r="H148" s="1">
        <v>0</v>
      </c>
      <c r="I148"/>
    </row>
    <row r="149" spans="1:9" x14ac:dyDescent="0.25">
      <c r="A149">
        <v>40</v>
      </c>
      <c r="B149">
        <v>18</v>
      </c>
      <c r="C149">
        <v>0</v>
      </c>
      <c r="D149">
        <v>108</v>
      </c>
      <c r="E149" t="s">
        <v>898</v>
      </c>
      <c r="F149" s="1">
        <v>922220.56</v>
      </c>
      <c r="G149" s="1">
        <v>1295473.18</v>
      </c>
      <c r="H149" s="1">
        <v>373252.62</v>
      </c>
      <c r="I149"/>
    </row>
    <row r="150" spans="1:9" x14ac:dyDescent="0.25">
      <c r="A150">
        <v>40</v>
      </c>
      <c r="B150">
        <v>18</v>
      </c>
      <c r="C150">
        <v>109</v>
      </c>
      <c r="D150">
        <v>109</v>
      </c>
      <c r="E150" t="s">
        <v>899</v>
      </c>
      <c r="F150" s="1">
        <v>6511215.0599999996</v>
      </c>
      <c r="G150" s="1">
        <v>3057936.65</v>
      </c>
      <c r="H150" s="1">
        <v>-3453278.41</v>
      </c>
      <c r="I150"/>
    </row>
    <row r="151" spans="1:9" x14ac:dyDescent="0.25">
      <c r="F151" s="1">
        <f>SUM(F2:F150)</f>
        <v>5811141482.1100025</v>
      </c>
      <c r="G151" s="1">
        <f t="shared" ref="G151:H151" si="0">SUM(G2:G150)</f>
        <v>10385512137.859997</v>
      </c>
      <c r="H151" s="1">
        <f t="shared" si="0"/>
        <v>4335560582.6300001</v>
      </c>
      <c r="I151"/>
    </row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41"/>
  <sheetViews>
    <sheetView topLeftCell="A3" workbookViewId="0">
      <selection activeCell="I36" sqref="I36"/>
    </sheetView>
  </sheetViews>
  <sheetFormatPr defaultRowHeight="15" x14ac:dyDescent="0.25"/>
  <cols>
    <col min="7" max="7" width="14.5703125" style="1" bestFit="1" customWidth="1"/>
    <col min="15" max="15" width="14.5703125" style="1" bestFit="1" customWidth="1"/>
    <col min="17" max="17" width="13.85546875" style="1" bestFit="1" customWidth="1"/>
  </cols>
  <sheetData>
    <row r="3" spans="2:17" x14ac:dyDescent="0.25">
      <c r="G3" s="14" t="s">
        <v>929</v>
      </c>
      <c r="O3" s="14" t="s">
        <v>932</v>
      </c>
      <c r="Q3" s="1" t="s">
        <v>924</v>
      </c>
    </row>
    <row r="5" spans="2:17" x14ac:dyDescent="0.25">
      <c r="B5">
        <v>500</v>
      </c>
      <c r="C5">
        <v>1</v>
      </c>
      <c r="D5">
        <v>1</v>
      </c>
      <c r="E5">
        <v>0</v>
      </c>
      <c r="F5">
        <v>0</v>
      </c>
      <c r="G5" s="1">
        <v>14592086.649999999</v>
      </c>
      <c r="J5">
        <v>500</v>
      </c>
      <c r="K5">
        <v>1</v>
      </c>
      <c r="L5">
        <v>1</v>
      </c>
      <c r="M5">
        <v>0</v>
      </c>
      <c r="N5">
        <v>0</v>
      </c>
      <c r="O5" s="1">
        <v>14592086.649999999</v>
      </c>
      <c r="Q5" s="1">
        <f>O5-G5</f>
        <v>0</v>
      </c>
    </row>
    <row r="6" spans="2:17" x14ac:dyDescent="0.25">
      <c r="B6">
        <v>500</v>
      </c>
      <c r="C6">
        <v>1</v>
      </c>
      <c r="D6">
        <v>9</v>
      </c>
      <c r="E6">
        <v>0</v>
      </c>
      <c r="F6">
        <v>0</v>
      </c>
      <c r="G6" s="1">
        <v>-53022827.68</v>
      </c>
      <c r="J6">
        <v>500</v>
      </c>
      <c r="K6">
        <v>1</v>
      </c>
      <c r="L6">
        <v>9</v>
      </c>
      <c r="M6">
        <v>0</v>
      </c>
      <c r="N6">
        <v>0</v>
      </c>
      <c r="O6" s="1">
        <v>-53090992.579999998</v>
      </c>
      <c r="Q6" s="6">
        <f>O6-G6</f>
        <v>-68164.89999999851</v>
      </c>
    </row>
    <row r="7" spans="2:17" x14ac:dyDescent="0.25">
      <c r="B7">
        <v>500</v>
      </c>
      <c r="C7">
        <v>2</v>
      </c>
      <c r="D7">
        <v>3</v>
      </c>
      <c r="E7">
        <v>9</v>
      </c>
      <c r="F7">
        <v>0</v>
      </c>
      <c r="G7" s="1">
        <v>5549463.3499999996</v>
      </c>
      <c r="J7">
        <v>500</v>
      </c>
      <c r="K7">
        <v>2</v>
      </c>
      <c r="L7">
        <v>3</v>
      </c>
      <c r="M7">
        <v>9</v>
      </c>
      <c r="N7">
        <v>0</v>
      </c>
      <c r="O7" s="1">
        <v>5550738.0099999998</v>
      </c>
      <c r="Q7" s="6">
        <f>O7-G7</f>
        <v>1274.660000000149</v>
      </c>
    </row>
    <row r="8" spans="2:17" x14ac:dyDescent="0.25">
      <c r="B8">
        <v>500</v>
      </c>
      <c r="C8">
        <v>3</v>
      </c>
      <c r="D8">
        <v>3</v>
      </c>
      <c r="E8">
        <v>0</v>
      </c>
      <c r="F8">
        <v>0</v>
      </c>
      <c r="G8" s="1">
        <v>0</v>
      </c>
      <c r="J8">
        <v>500</v>
      </c>
      <c r="K8">
        <v>3</v>
      </c>
      <c r="L8">
        <v>3</v>
      </c>
      <c r="M8">
        <v>0</v>
      </c>
      <c r="N8">
        <v>0</v>
      </c>
      <c r="O8" s="1">
        <v>-6767681.9400000004</v>
      </c>
      <c r="Q8" s="12">
        <f>O8-G8</f>
        <v>-6767681.9400000004</v>
      </c>
    </row>
    <row r="9" spans="2:17" x14ac:dyDescent="0.25">
      <c r="B9">
        <v>500</v>
      </c>
      <c r="C9">
        <v>7</v>
      </c>
      <c r="D9">
        <v>0</v>
      </c>
      <c r="E9">
        <v>0</v>
      </c>
      <c r="F9">
        <v>0</v>
      </c>
      <c r="G9" s="1">
        <v>1245</v>
      </c>
      <c r="J9">
        <v>500</v>
      </c>
      <c r="K9">
        <v>7</v>
      </c>
      <c r="L9">
        <v>0</v>
      </c>
      <c r="M9">
        <v>0</v>
      </c>
      <c r="N9">
        <v>0</v>
      </c>
      <c r="O9" s="1">
        <v>1245</v>
      </c>
      <c r="Q9" s="1">
        <f t="shared" ref="Q9:Q10" si="0">O9-G9</f>
        <v>0</v>
      </c>
    </row>
    <row r="10" spans="2:17" x14ac:dyDescent="0.25">
      <c r="B10">
        <v>500</v>
      </c>
      <c r="C10">
        <v>9</v>
      </c>
      <c r="D10">
        <v>0</v>
      </c>
      <c r="E10">
        <v>0</v>
      </c>
      <c r="F10">
        <v>0</v>
      </c>
      <c r="G10" s="1">
        <v>164289866.16999996</v>
      </c>
      <c r="J10">
        <v>500</v>
      </c>
      <c r="K10">
        <v>9</v>
      </c>
      <c r="L10">
        <v>0</v>
      </c>
      <c r="M10">
        <v>0</v>
      </c>
      <c r="N10">
        <v>0</v>
      </c>
      <c r="O10" s="1">
        <v>164289866.17000008</v>
      </c>
      <c r="Q10" s="1">
        <f t="shared" si="0"/>
        <v>0</v>
      </c>
    </row>
    <row r="12" spans="2:17" x14ac:dyDescent="0.25">
      <c r="J12">
        <v>519</v>
      </c>
      <c r="K12">
        <v>10</v>
      </c>
      <c r="L12">
        <v>2</v>
      </c>
      <c r="M12">
        <v>0</v>
      </c>
      <c r="N12">
        <v>0</v>
      </c>
      <c r="O12" s="1">
        <v>0</v>
      </c>
      <c r="Q12" s="1">
        <v>0</v>
      </c>
    </row>
    <row r="13" spans="2:17" x14ac:dyDescent="0.25">
      <c r="J13">
        <v>519</v>
      </c>
      <c r="K13">
        <v>10</v>
      </c>
      <c r="L13">
        <v>3</v>
      </c>
      <c r="M13">
        <v>0</v>
      </c>
      <c r="N13">
        <v>0</v>
      </c>
      <c r="O13" s="1">
        <v>0</v>
      </c>
      <c r="Q13" s="1">
        <v>0</v>
      </c>
    </row>
    <row r="14" spans="2:17" x14ac:dyDescent="0.25">
      <c r="J14">
        <v>519</v>
      </c>
      <c r="K14">
        <v>10</v>
      </c>
      <c r="L14">
        <v>4</v>
      </c>
      <c r="M14">
        <v>0</v>
      </c>
      <c r="N14">
        <v>0</v>
      </c>
      <c r="O14" s="1">
        <v>0</v>
      </c>
      <c r="Q14" s="1">
        <v>0</v>
      </c>
    </row>
    <row r="15" spans="2:17" x14ac:dyDescent="0.25">
      <c r="J15">
        <v>519</v>
      </c>
      <c r="K15">
        <v>10</v>
      </c>
      <c r="L15">
        <v>5</v>
      </c>
      <c r="M15">
        <v>0</v>
      </c>
      <c r="N15">
        <v>0</v>
      </c>
      <c r="O15" s="1">
        <v>1500</v>
      </c>
      <c r="Q15" s="1">
        <v>1500</v>
      </c>
    </row>
    <row r="16" spans="2:17" x14ac:dyDescent="0.25">
      <c r="J16">
        <v>519</v>
      </c>
      <c r="K16">
        <v>10</v>
      </c>
      <c r="L16">
        <v>6</v>
      </c>
      <c r="M16">
        <v>0</v>
      </c>
      <c r="N16">
        <v>0</v>
      </c>
      <c r="O16" s="1">
        <v>0</v>
      </c>
      <c r="Q16" s="1">
        <v>0</v>
      </c>
    </row>
    <row r="17" spans="2:17" x14ac:dyDescent="0.25">
      <c r="J17">
        <v>519</v>
      </c>
      <c r="K17">
        <v>11</v>
      </c>
      <c r="L17">
        <v>2</v>
      </c>
      <c r="M17">
        <v>0</v>
      </c>
      <c r="N17">
        <v>0</v>
      </c>
      <c r="O17" s="1">
        <v>0</v>
      </c>
      <c r="Q17" s="1">
        <v>0</v>
      </c>
    </row>
    <row r="18" spans="2:17" x14ac:dyDescent="0.25">
      <c r="J18">
        <v>519</v>
      </c>
      <c r="K18">
        <v>11</v>
      </c>
      <c r="L18">
        <v>3</v>
      </c>
      <c r="M18">
        <v>0</v>
      </c>
      <c r="N18">
        <v>0</v>
      </c>
      <c r="O18" s="1">
        <v>12011.689999997616</v>
      </c>
      <c r="Q18" s="1">
        <v>12011.689999997616</v>
      </c>
    </row>
    <row r="19" spans="2:17" x14ac:dyDescent="0.25">
      <c r="J19">
        <v>519</v>
      </c>
      <c r="K19">
        <v>11</v>
      </c>
      <c r="L19">
        <v>4</v>
      </c>
      <c r="M19">
        <v>0</v>
      </c>
      <c r="N19">
        <v>0</v>
      </c>
      <c r="O19" s="1">
        <v>3</v>
      </c>
      <c r="Q19" s="1">
        <v>3</v>
      </c>
    </row>
    <row r="20" spans="2:17" x14ac:dyDescent="0.25">
      <c r="J20">
        <v>519</v>
      </c>
      <c r="K20">
        <v>11</v>
      </c>
      <c r="L20">
        <v>5</v>
      </c>
      <c r="M20">
        <v>0</v>
      </c>
      <c r="N20">
        <v>0</v>
      </c>
      <c r="O20" s="1">
        <v>-10518.789999991655</v>
      </c>
      <c r="Q20" s="1">
        <v>-10518.789999991655</v>
      </c>
    </row>
    <row r="21" spans="2:17" x14ac:dyDescent="0.25">
      <c r="J21">
        <v>519</v>
      </c>
      <c r="K21">
        <v>11</v>
      </c>
      <c r="L21">
        <v>6</v>
      </c>
      <c r="M21">
        <v>0</v>
      </c>
      <c r="N21">
        <v>0</v>
      </c>
      <c r="O21" s="1">
        <v>0</v>
      </c>
      <c r="Q21" s="1">
        <v>0</v>
      </c>
    </row>
    <row r="23" spans="2:17" x14ac:dyDescent="0.25">
      <c r="B23">
        <v>570</v>
      </c>
      <c r="C23">
        <v>1</v>
      </c>
      <c r="D23">
        <v>0</v>
      </c>
      <c r="E23">
        <v>0</v>
      </c>
      <c r="F23">
        <v>0</v>
      </c>
      <c r="G23" s="1">
        <v>0</v>
      </c>
      <c r="J23">
        <v>570</v>
      </c>
      <c r="K23">
        <v>1</v>
      </c>
      <c r="L23">
        <v>0</v>
      </c>
      <c r="M23">
        <v>0</v>
      </c>
      <c r="N23">
        <v>0</v>
      </c>
      <c r="O23" s="1">
        <v>317589503.14999998</v>
      </c>
      <c r="Q23" s="12">
        <f>O23-G23</f>
        <v>317589503.14999998</v>
      </c>
    </row>
    <row r="24" spans="2:17" x14ac:dyDescent="0.25">
      <c r="B24">
        <v>570</v>
      </c>
      <c r="C24">
        <v>2</v>
      </c>
      <c r="D24">
        <v>0</v>
      </c>
      <c r="E24">
        <v>0</v>
      </c>
      <c r="F24">
        <v>0</v>
      </c>
      <c r="G24" s="1">
        <v>195948137.90000004</v>
      </c>
      <c r="J24">
        <v>570</v>
      </c>
      <c r="K24">
        <v>2</v>
      </c>
      <c r="L24">
        <v>0</v>
      </c>
      <c r="M24">
        <v>0</v>
      </c>
      <c r="N24">
        <v>0</v>
      </c>
      <c r="O24" s="1">
        <v>195948137.90000001</v>
      </c>
      <c r="Q24" s="12">
        <f t="shared" ref="Q24:Q27" si="1">O24-G24</f>
        <v>0</v>
      </c>
    </row>
    <row r="25" spans="2:17" x14ac:dyDescent="0.25">
      <c r="B25">
        <v>570</v>
      </c>
      <c r="C25">
        <v>3</v>
      </c>
      <c r="D25">
        <v>0</v>
      </c>
      <c r="E25">
        <v>0</v>
      </c>
      <c r="F25">
        <v>0</v>
      </c>
      <c r="G25" s="1">
        <v>208973779.26000002</v>
      </c>
      <c r="J25">
        <v>570</v>
      </c>
      <c r="K25">
        <v>3</v>
      </c>
      <c r="L25">
        <v>0</v>
      </c>
      <c r="M25">
        <v>0</v>
      </c>
      <c r="N25">
        <v>0</v>
      </c>
      <c r="O25" s="1">
        <v>208973779.25999999</v>
      </c>
      <c r="Q25" s="12">
        <f t="shared" si="1"/>
        <v>0</v>
      </c>
    </row>
    <row r="26" spans="2:17" x14ac:dyDescent="0.25">
      <c r="B26">
        <v>570</v>
      </c>
      <c r="C26">
        <v>4</v>
      </c>
      <c r="D26">
        <v>0</v>
      </c>
      <c r="E26">
        <v>0</v>
      </c>
      <c r="F26">
        <v>0</v>
      </c>
      <c r="G26" s="1">
        <v>154215014.46000004</v>
      </c>
      <c r="J26">
        <v>570</v>
      </c>
      <c r="K26">
        <v>4</v>
      </c>
      <c r="L26">
        <v>0</v>
      </c>
      <c r="M26">
        <v>0</v>
      </c>
      <c r="N26">
        <v>0</v>
      </c>
      <c r="O26" s="1">
        <v>154215014.46000001</v>
      </c>
      <c r="Q26" s="12">
        <f t="shared" si="1"/>
        <v>0</v>
      </c>
    </row>
    <row r="27" spans="2:17" x14ac:dyDescent="0.25">
      <c r="B27">
        <v>570</v>
      </c>
      <c r="C27">
        <v>5</v>
      </c>
      <c r="D27">
        <v>0</v>
      </c>
      <c r="E27">
        <v>0</v>
      </c>
      <c r="F27">
        <v>0</v>
      </c>
      <c r="G27" s="1">
        <v>122136110.51000002</v>
      </c>
      <c r="J27">
        <v>570</v>
      </c>
      <c r="K27">
        <v>5</v>
      </c>
      <c r="L27">
        <v>0</v>
      </c>
      <c r="M27">
        <v>0</v>
      </c>
      <c r="N27">
        <v>0</v>
      </c>
      <c r="O27" s="1">
        <v>122136110.51000001</v>
      </c>
      <c r="Q27" s="12">
        <f t="shared" si="1"/>
        <v>0</v>
      </c>
    </row>
    <row r="28" spans="2:17" x14ac:dyDescent="0.25">
      <c r="Q28" s="12"/>
    </row>
    <row r="29" spans="2:17" x14ac:dyDescent="0.25">
      <c r="B29">
        <v>580</v>
      </c>
      <c r="C29">
        <v>1</v>
      </c>
      <c r="D29">
        <v>0</v>
      </c>
      <c r="E29">
        <v>0</v>
      </c>
      <c r="F29">
        <v>0</v>
      </c>
      <c r="G29" s="1">
        <v>0</v>
      </c>
      <c r="J29">
        <v>580</v>
      </c>
      <c r="K29">
        <v>1</v>
      </c>
      <c r="L29">
        <v>0</v>
      </c>
      <c r="M29">
        <v>0</v>
      </c>
      <c r="N29">
        <v>0</v>
      </c>
      <c r="O29" s="1">
        <v>-86296278.459999993</v>
      </c>
      <c r="Q29" s="12">
        <f>O29-G29</f>
        <v>-86296278.459999993</v>
      </c>
    </row>
    <row r="30" spans="2:17" x14ac:dyDescent="0.25">
      <c r="B30">
        <v>580</v>
      </c>
      <c r="C30">
        <v>2</v>
      </c>
      <c r="D30">
        <v>0</v>
      </c>
      <c r="E30">
        <v>0</v>
      </c>
      <c r="F30">
        <v>0</v>
      </c>
      <c r="G30" s="1">
        <v>-68674805.099999994</v>
      </c>
      <c r="J30">
        <v>580</v>
      </c>
      <c r="K30">
        <v>2</v>
      </c>
      <c r="L30">
        <v>0</v>
      </c>
      <c r="M30">
        <v>0</v>
      </c>
      <c r="N30">
        <v>0</v>
      </c>
      <c r="O30" s="1">
        <v>-68674805.099999994</v>
      </c>
      <c r="Q30" s="12">
        <f t="shared" ref="Q30:Q33" si="2">O30-G30</f>
        <v>0</v>
      </c>
    </row>
    <row r="31" spans="2:17" x14ac:dyDescent="0.25">
      <c r="B31">
        <v>580</v>
      </c>
      <c r="C31">
        <v>3</v>
      </c>
      <c r="D31">
        <v>0</v>
      </c>
      <c r="E31">
        <v>0</v>
      </c>
      <c r="F31">
        <v>0</v>
      </c>
      <c r="G31" s="1">
        <v>-56402252.179999992</v>
      </c>
      <c r="J31">
        <v>580</v>
      </c>
      <c r="K31">
        <v>3</v>
      </c>
      <c r="L31">
        <v>0</v>
      </c>
      <c r="M31">
        <v>0</v>
      </c>
      <c r="N31">
        <v>0</v>
      </c>
      <c r="O31" s="1">
        <v>-56402252.18</v>
      </c>
      <c r="Q31" s="12">
        <f t="shared" si="2"/>
        <v>0</v>
      </c>
    </row>
    <row r="32" spans="2:17" x14ac:dyDescent="0.25">
      <c r="B32">
        <v>580</v>
      </c>
      <c r="C32">
        <v>4</v>
      </c>
      <c r="D32">
        <v>0</v>
      </c>
      <c r="E32">
        <v>0</v>
      </c>
      <c r="F32">
        <v>0</v>
      </c>
      <c r="G32" s="1">
        <v>-68197787.670000017</v>
      </c>
      <c r="J32">
        <v>580</v>
      </c>
      <c r="K32">
        <v>4</v>
      </c>
      <c r="L32">
        <v>0</v>
      </c>
      <c r="M32">
        <v>0</v>
      </c>
      <c r="N32">
        <v>0</v>
      </c>
      <c r="O32" s="1">
        <v>-68197787.670000002</v>
      </c>
      <c r="Q32" s="12">
        <f t="shared" si="2"/>
        <v>0</v>
      </c>
    </row>
    <row r="33" spans="2:17" x14ac:dyDescent="0.25">
      <c r="B33">
        <v>580</v>
      </c>
      <c r="C33">
        <v>5</v>
      </c>
      <c r="D33">
        <v>0</v>
      </c>
      <c r="E33">
        <v>0</v>
      </c>
      <c r="F33">
        <v>0</v>
      </c>
      <c r="G33" s="1">
        <v>-145191770.19999999</v>
      </c>
      <c r="J33">
        <v>580</v>
      </c>
      <c r="K33">
        <v>5</v>
      </c>
      <c r="L33">
        <v>0</v>
      </c>
      <c r="M33">
        <v>0</v>
      </c>
      <c r="N33">
        <v>0</v>
      </c>
      <c r="O33" s="1">
        <v>-145191770.19999999</v>
      </c>
      <c r="Q33" s="12">
        <f t="shared" si="2"/>
        <v>0</v>
      </c>
    </row>
    <row r="34" spans="2:17" x14ac:dyDescent="0.25">
      <c r="Q34" s="12"/>
    </row>
    <row r="35" spans="2:17" x14ac:dyDescent="0.25">
      <c r="B35">
        <v>590</v>
      </c>
      <c r="C35">
        <v>0</v>
      </c>
      <c r="D35">
        <v>0</v>
      </c>
      <c r="E35">
        <v>0</v>
      </c>
      <c r="F35">
        <v>0</v>
      </c>
      <c r="G35" s="1">
        <v>317589503.14999998</v>
      </c>
      <c r="Q35" s="12">
        <v>317589503.14999998</v>
      </c>
    </row>
    <row r="36" spans="2:17" x14ac:dyDescent="0.25">
      <c r="Q36" s="12"/>
    </row>
    <row r="37" spans="2:17" x14ac:dyDescent="0.25">
      <c r="B37">
        <v>591</v>
      </c>
      <c r="C37">
        <v>0</v>
      </c>
      <c r="D37">
        <v>0</v>
      </c>
      <c r="E37">
        <v>0</v>
      </c>
      <c r="F37">
        <v>0</v>
      </c>
      <c r="G37" s="1">
        <v>-86296278.460000008</v>
      </c>
      <c r="Q37" s="12">
        <v>-86296278.460000008</v>
      </c>
    </row>
    <row r="41" spans="2:17" x14ac:dyDescent="0.25">
      <c r="B41">
        <v>630</v>
      </c>
      <c r="G41" s="1">
        <v>0</v>
      </c>
      <c r="J41">
        <v>630</v>
      </c>
      <c r="Q41" s="12">
        <v>250710000.00000012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zoomScaleNormal="100" zoomScaleSheetLayoutView="100" workbookViewId="0">
      <selection activeCell="B68" sqref="B68"/>
    </sheetView>
  </sheetViews>
  <sheetFormatPr defaultColWidth="9.140625" defaultRowHeight="15" customHeight="1" x14ac:dyDescent="0.25"/>
  <cols>
    <col min="1" max="1" width="71.7109375" style="20" bestFit="1" customWidth="1"/>
    <col min="2" max="2" width="39.5703125" style="20" bestFit="1" customWidth="1"/>
    <col min="3" max="3" width="11" style="20" bestFit="1" customWidth="1"/>
    <col min="4" max="4" width="13.7109375" style="21" bestFit="1" customWidth="1"/>
    <col min="5" max="7" width="9.140625" style="21"/>
    <col min="8" max="254" width="9.140625" style="20"/>
    <col min="255" max="255" width="71.7109375" style="20" bestFit="1" customWidth="1"/>
    <col min="256" max="256" width="39.5703125" style="20" bestFit="1" customWidth="1"/>
    <col min="257" max="510" width="9.140625" style="20"/>
    <col min="511" max="511" width="71.7109375" style="20" bestFit="1" customWidth="1"/>
    <col min="512" max="512" width="39.5703125" style="20" bestFit="1" customWidth="1"/>
    <col min="513" max="766" width="9.140625" style="20"/>
    <col min="767" max="767" width="71.7109375" style="20" bestFit="1" customWidth="1"/>
    <col min="768" max="768" width="39.5703125" style="20" bestFit="1" customWidth="1"/>
    <col min="769" max="1022" width="9.140625" style="20"/>
    <col min="1023" max="1023" width="71.7109375" style="20" bestFit="1" customWidth="1"/>
    <col min="1024" max="1024" width="39.5703125" style="20" bestFit="1" customWidth="1"/>
    <col min="1025" max="1278" width="9.140625" style="20"/>
    <col min="1279" max="1279" width="71.7109375" style="20" bestFit="1" customWidth="1"/>
    <col min="1280" max="1280" width="39.5703125" style="20" bestFit="1" customWidth="1"/>
    <col min="1281" max="1534" width="9.140625" style="20"/>
    <col min="1535" max="1535" width="71.7109375" style="20" bestFit="1" customWidth="1"/>
    <col min="1536" max="1536" width="39.5703125" style="20" bestFit="1" customWidth="1"/>
    <col min="1537" max="1790" width="9.140625" style="20"/>
    <col min="1791" max="1791" width="71.7109375" style="20" bestFit="1" customWidth="1"/>
    <col min="1792" max="1792" width="39.5703125" style="20" bestFit="1" customWidth="1"/>
    <col min="1793" max="2046" width="9.140625" style="20"/>
    <col min="2047" max="2047" width="71.7109375" style="20" bestFit="1" customWidth="1"/>
    <col min="2048" max="2048" width="39.5703125" style="20" bestFit="1" customWidth="1"/>
    <col min="2049" max="2302" width="9.140625" style="20"/>
    <col min="2303" max="2303" width="71.7109375" style="20" bestFit="1" customWidth="1"/>
    <col min="2304" max="2304" width="39.5703125" style="20" bestFit="1" customWidth="1"/>
    <col min="2305" max="2558" width="9.140625" style="20"/>
    <col min="2559" max="2559" width="71.7109375" style="20" bestFit="1" customWidth="1"/>
    <col min="2560" max="2560" width="39.5703125" style="20" bestFit="1" customWidth="1"/>
    <col min="2561" max="2814" width="9.140625" style="20"/>
    <col min="2815" max="2815" width="71.7109375" style="20" bestFit="1" customWidth="1"/>
    <col min="2816" max="2816" width="39.5703125" style="20" bestFit="1" customWidth="1"/>
    <col min="2817" max="3070" width="9.140625" style="20"/>
    <col min="3071" max="3071" width="71.7109375" style="20" bestFit="1" customWidth="1"/>
    <col min="3072" max="3072" width="39.5703125" style="20" bestFit="1" customWidth="1"/>
    <col min="3073" max="3326" width="9.140625" style="20"/>
    <col min="3327" max="3327" width="71.7109375" style="20" bestFit="1" customWidth="1"/>
    <col min="3328" max="3328" width="39.5703125" style="20" bestFit="1" customWidth="1"/>
    <col min="3329" max="3582" width="9.140625" style="20"/>
    <col min="3583" max="3583" width="71.7109375" style="20" bestFit="1" customWidth="1"/>
    <col min="3584" max="3584" width="39.5703125" style="20" bestFit="1" customWidth="1"/>
    <col min="3585" max="3838" width="9.140625" style="20"/>
    <col min="3839" max="3839" width="71.7109375" style="20" bestFit="1" customWidth="1"/>
    <col min="3840" max="3840" width="39.5703125" style="20" bestFit="1" customWidth="1"/>
    <col min="3841" max="4094" width="9.140625" style="20"/>
    <col min="4095" max="4095" width="71.7109375" style="20" bestFit="1" customWidth="1"/>
    <col min="4096" max="4096" width="39.5703125" style="20" bestFit="1" customWidth="1"/>
    <col min="4097" max="4350" width="9.140625" style="20"/>
    <col min="4351" max="4351" width="71.7109375" style="20" bestFit="1" customWidth="1"/>
    <col min="4352" max="4352" width="39.5703125" style="20" bestFit="1" customWidth="1"/>
    <col min="4353" max="4606" width="9.140625" style="20"/>
    <col min="4607" max="4607" width="71.7109375" style="20" bestFit="1" customWidth="1"/>
    <col min="4608" max="4608" width="39.5703125" style="20" bestFit="1" customWidth="1"/>
    <col min="4609" max="4862" width="9.140625" style="20"/>
    <col min="4863" max="4863" width="71.7109375" style="20" bestFit="1" customWidth="1"/>
    <col min="4864" max="4864" width="39.5703125" style="20" bestFit="1" customWidth="1"/>
    <col min="4865" max="5118" width="9.140625" style="20"/>
    <col min="5119" max="5119" width="71.7109375" style="20" bestFit="1" customWidth="1"/>
    <col min="5120" max="5120" width="39.5703125" style="20" bestFit="1" customWidth="1"/>
    <col min="5121" max="5374" width="9.140625" style="20"/>
    <col min="5375" max="5375" width="71.7109375" style="20" bestFit="1" customWidth="1"/>
    <col min="5376" max="5376" width="39.5703125" style="20" bestFit="1" customWidth="1"/>
    <col min="5377" max="5630" width="9.140625" style="20"/>
    <col min="5631" max="5631" width="71.7109375" style="20" bestFit="1" customWidth="1"/>
    <col min="5632" max="5632" width="39.5703125" style="20" bestFit="1" customWidth="1"/>
    <col min="5633" max="5886" width="9.140625" style="20"/>
    <col min="5887" max="5887" width="71.7109375" style="20" bestFit="1" customWidth="1"/>
    <col min="5888" max="5888" width="39.5703125" style="20" bestFit="1" customWidth="1"/>
    <col min="5889" max="6142" width="9.140625" style="20"/>
    <col min="6143" max="6143" width="71.7109375" style="20" bestFit="1" customWidth="1"/>
    <col min="6144" max="6144" width="39.5703125" style="20" bestFit="1" customWidth="1"/>
    <col min="6145" max="6398" width="9.140625" style="20"/>
    <col min="6399" max="6399" width="71.7109375" style="20" bestFit="1" customWidth="1"/>
    <col min="6400" max="6400" width="39.5703125" style="20" bestFit="1" customWidth="1"/>
    <col min="6401" max="6654" width="9.140625" style="20"/>
    <col min="6655" max="6655" width="71.7109375" style="20" bestFit="1" customWidth="1"/>
    <col min="6656" max="6656" width="39.5703125" style="20" bestFit="1" customWidth="1"/>
    <col min="6657" max="6910" width="9.140625" style="20"/>
    <col min="6911" max="6911" width="71.7109375" style="20" bestFit="1" customWidth="1"/>
    <col min="6912" max="6912" width="39.5703125" style="20" bestFit="1" customWidth="1"/>
    <col min="6913" max="7166" width="9.140625" style="20"/>
    <col min="7167" max="7167" width="71.7109375" style="20" bestFit="1" customWidth="1"/>
    <col min="7168" max="7168" width="39.5703125" style="20" bestFit="1" customWidth="1"/>
    <col min="7169" max="7422" width="9.140625" style="20"/>
    <col min="7423" max="7423" width="71.7109375" style="20" bestFit="1" customWidth="1"/>
    <col min="7424" max="7424" width="39.5703125" style="20" bestFit="1" customWidth="1"/>
    <col min="7425" max="7678" width="9.140625" style="20"/>
    <col min="7679" max="7679" width="71.7109375" style="20" bestFit="1" customWidth="1"/>
    <col min="7680" max="7680" width="39.5703125" style="20" bestFit="1" customWidth="1"/>
    <col min="7681" max="7934" width="9.140625" style="20"/>
    <col min="7935" max="7935" width="71.7109375" style="20" bestFit="1" customWidth="1"/>
    <col min="7936" max="7936" width="39.5703125" style="20" bestFit="1" customWidth="1"/>
    <col min="7937" max="8190" width="9.140625" style="20"/>
    <col min="8191" max="8191" width="71.7109375" style="20" bestFit="1" customWidth="1"/>
    <col min="8192" max="8192" width="39.5703125" style="20" bestFit="1" customWidth="1"/>
    <col min="8193" max="8446" width="9.140625" style="20"/>
    <col min="8447" max="8447" width="71.7109375" style="20" bestFit="1" customWidth="1"/>
    <col min="8448" max="8448" width="39.5703125" style="20" bestFit="1" customWidth="1"/>
    <col min="8449" max="8702" width="9.140625" style="20"/>
    <col min="8703" max="8703" width="71.7109375" style="20" bestFit="1" customWidth="1"/>
    <col min="8704" max="8704" width="39.5703125" style="20" bestFit="1" customWidth="1"/>
    <col min="8705" max="8958" width="9.140625" style="20"/>
    <col min="8959" max="8959" width="71.7109375" style="20" bestFit="1" customWidth="1"/>
    <col min="8960" max="8960" width="39.5703125" style="20" bestFit="1" customWidth="1"/>
    <col min="8961" max="9214" width="9.140625" style="20"/>
    <col min="9215" max="9215" width="71.7109375" style="20" bestFit="1" customWidth="1"/>
    <col min="9216" max="9216" width="39.5703125" style="20" bestFit="1" customWidth="1"/>
    <col min="9217" max="9470" width="9.140625" style="20"/>
    <col min="9471" max="9471" width="71.7109375" style="20" bestFit="1" customWidth="1"/>
    <col min="9472" max="9472" width="39.5703125" style="20" bestFit="1" customWidth="1"/>
    <col min="9473" max="9726" width="9.140625" style="20"/>
    <col min="9727" max="9727" width="71.7109375" style="20" bestFit="1" customWidth="1"/>
    <col min="9728" max="9728" width="39.5703125" style="20" bestFit="1" customWidth="1"/>
    <col min="9729" max="9982" width="9.140625" style="20"/>
    <col min="9983" max="9983" width="71.7109375" style="20" bestFit="1" customWidth="1"/>
    <col min="9984" max="9984" width="39.5703125" style="20" bestFit="1" customWidth="1"/>
    <col min="9985" max="10238" width="9.140625" style="20"/>
    <col min="10239" max="10239" width="71.7109375" style="20" bestFit="1" customWidth="1"/>
    <col min="10240" max="10240" width="39.5703125" style="20" bestFit="1" customWidth="1"/>
    <col min="10241" max="10494" width="9.140625" style="20"/>
    <col min="10495" max="10495" width="71.7109375" style="20" bestFit="1" customWidth="1"/>
    <col min="10496" max="10496" width="39.5703125" style="20" bestFit="1" customWidth="1"/>
    <col min="10497" max="10750" width="9.140625" style="20"/>
    <col min="10751" max="10751" width="71.7109375" style="20" bestFit="1" customWidth="1"/>
    <col min="10752" max="10752" width="39.5703125" style="20" bestFit="1" customWidth="1"/>
    <col min="10753" max="11006" width="9.140625" style="20"/>
    <col min="11007" max="11007" width="71.7109375" style="20" bestFit="1" customWidth="1"/>
    <col min="11008" max="11008" width="39.5703125" style="20" bestFit="1" customWidth="1"/>
    <col min="11009" max="11262" width="9.140625" style="20"/>
    <col min="11263" max="11263" width="71.7109375" style="20" bestFit="1" customWidth="1"/>
    <col min="11264" max="11264" width="39.5703125" style="20" bestFit="1" customWidth="1"/>
    <col min="11265" max="11518" width="9.140625" style="20"/>
    <col min="11519" max="11519" width="71.7109375" style="20" bestFit="1" customWidth="1"/>
    <col min="11520" max="11520" width="39.5703125" style="20" bestFit="1" customWidth="1"/>
    <col min="11521" max="11774" width="9.140625" style="20"/>
    <col min="11775" max="11775" width="71.7109375" style="20" bestFit="1" customWidth="1"/>
    <col min="11776" max="11776" width="39.5703125" style="20" bestFit="1" customWidth="1"/>
    <col min="11777" max="12030" width="9.140625" style="20"/>
    <col min="12031" max="12031" width="71.7109375" style="20" bestFit="1" customWidth="1"/>
    <col min="12032" max="12032" width="39.5703125" style="20" bestFit="1" customWidth="1"/>
    <col min="12033" max="12286" width="9.140625" style="20"/>
    <col min="12287" max="12287" width="71.7109375" style="20" bestFit="1" customWidth="1"/>
    <col min="12288" max="12288" width="39.5703125" style="20" bestFit="1" customWidth="1"/>
    <col min="12289" max="12542" width="9.140625" style="20"/>
    <col min="12543" max="12543" width="71.7109375" style="20" bestFit="1" customWidth="1"/>
    <col min="12544" max="12544" width="39.5703125" style="20" bestFit="1" customWidth="1"/>
    <col min="12545" max="12798" width="9.140625" style="20"/>
    <col min="12799" max="12799" width="71.7109375" style="20" bestFit="1" customWidth="1"/>
    <col min="12800" max="12800" width="39.5703125" style="20" bestFit="1" customWidth="1"/>
    <col min="12801" max="13054" width="9.140625" style="20"/>
    <col min="13055" max="13055" width="71.7109375" style="20" bestFit="1" customWidth="1"/>
    <col min="13056" max="13056" width="39.5703125" style="20" bestFit="1" customWidth="1"/>
    <col min="13057" max="13310" width="9.140625" style="20"/>
    <col min="13311" max="13311" width="71.7109375" style="20" bestFit="1" customWidth="1"/>
    <col min="13312" max="13312" width="39.5703125" style="20" bestFit="1" customWidth="1"/>
    <col min="13313" max="13566" width="9.140625" style="20"/>
    <col min="13567" max="13567" width="71.7109375" style="20" bestFit="1" customWidth="1"/>
    <col min="13568" max="13568" width="39.5703125" style="20" bestFit="1" customWidth="1"/>
    <col min="13569" max="13822" width="9.140625" style="20"/>
    <col min="13823" max="13823" width="71.7109375" style="20" bestFit="1" customWidth="1"/>
    <col min="13824" max="13824" width="39.5703125" style="20" bestFit="1" customWidth="1"/>
    <col min="13825" max="14078" width="9.140625" style="20"/>
    <col min="14079" max="14079" width="71.7109375" style="20" bestFit="1" customWidth="1"/>
    <col min="14080" max="14080" width="39.5703125" style="20" bestFit="1" customWidth="1"/>
    <col min="14081" max="14334" width="9.140625" style="20"/>
    <col min="14335" max="14335" width="71.7109375" style="20" bestFit="1" customWidth="1"/>
    <col min="14336" max="14336" width="39.5703125" style="20" bestFit="1" customWidth="1"/>
    <col min="14337" max="14590" width="9.140625" style="20"/>
    <col min="14591" max="14591" width="71.7109375" style="20" bestFit="1" customWidth="1"/>
    <col min="14592" max="14592" width="39.5703125" style="20" bestFit="1" customWidth="1"/>
    <col min="14593" max="14846" width="9.140625" style="20"/>
    <col min="14847" max="14847" width="71.7109375" style="20" bestFit="1" customWidth="1"/>
    <col min="14848" max="14848" width="39.5703125" style="20" bestFit="1" customWidth="1"/>
    <col min="14849" max="15102" width="9.140625" style="20"/>
    <col min="15103" max="15103" width="71.7109375" style="20" bestFit="1" customWidth="1"/>
    <col min="15104" max="15104" width="39.5703125" style="20" bestFit="1" customWidth="1"/>
    <col min="15105" max="15358" width="9.140625" style="20"/>
    <col min="15359" max="15359" width="71.7109375" style="20" bestFit="1" customWidth="1"/>
    <col min="15360" max="15360" width="39.5703125" style="20" bestFit="1" customWidth="1"/>
    <col min="15361" max="15614" width="9.140625" style="20"/>
    <col min="15615" max="15615" width="71.7109375" style="20" bestFit="1" customWidth="1"/>
    <col min="15616" max="15616" width="39.5703125" style="20" bestFit="1" customWidth="1"/>
    <col min="15617" max="15870" width="9.140625" style="20"/>
    <col min="15871" max="15871" width="71.7109375" style="20" bestFit="1" customWidth="1"/>
    <col min="15872" max="15872" width="39.5703125" style="20" bestFit="1" customWidth="1"/>
    <col min="15873" max="16126" width="9.140625" style="20"/>
    <col min="16127" max="16127" width="71.7109375" style="20" bestFit="1" customWidth="1"/>
    <col min="16128" max="16128" width="39.5703125" style="20" bestFit="1" customWidth="1"/>
    <col min="16129" max="16384" width="9.140625" style="20"/>
  </cols>
  <sheetData>
    <row r="1" spans="1:2" ht="24" thickBot="1" x14ac:dyDescent="0.4">
      <c r="A1" s="37" t="s">
        <v>1000</v>
      </c>
      <c r="B1" s="37"/>
    </row>
    <row r="2" spans="1:2" ht="15.75" x14ac:dyDescent="0.25">
      <c r="A2" s="34" t="s">
        <v>999</v>
      </c>
      <c r="B2" s="33" t="s">
        <v>998</v>
      </c>
    </row>
    <row r="3" spans="1:2" ht="15.75" x14ac:dyDescent="0.25">
      <c r="A3" s="31" t="s">
        <v>997</v>
      </c>
      <c r="B3" s="32"/>
    </row>
    <row r="4" spans="1:2" ht="15.75" x14ac:dyDescent="0.25">
      <c r="A4" s="29" t="s">
        <v>634</v>
      </c>
      <c r="B4" s="28">
        <f>SUM(B5:B9)</f>
        <v>778505313.58999991</v>
      </c>
    </row>
    <row r="5" spans="1:2" ht="15.75" x14ac:dyDescent="0.25">
      <c r="A5" s="25" t="s">
        <v>996</v>
      </c>
      <c r="B5" s="24">
        <v>0</v>
      </c>
    </row>
    <row r="6" spans="1:2" ht="15.75" x14ac:dyDescent="0.25">
      <c r="A6" s="25" t="s">
        <v>995</v>
      </c>
      <c r="B6" s="24">
        <v>519488819.38999999</v>
      </c>
    </row>
    <row r="7" spans="1:2" ht="15.75" x14ac:dyDescent="0.25">
      <c r="A7" s="25" t="s">
        <v>994</v>
      </c>
      <c r="B7" s="24">
        <v>22620458.059999999</v>
      </c>
    </row>
    <row r="8" spans="1:2" ht="15.75" x14ac:dyDescent="0.25">
      <c r="A8" s="25" t="s">
        <v>993</v>
      </c>
      <c r="B8" s="24">
        <v>77044469.709999993</v>
      </c>
    </row>
    <row r="9" spans="1:2" ht="15.75" x14ac:dyDescent="0.25">
      <c r="A9" s="25" t="s">
        <v>992</v>
      </c>
      <c r="B9" s="24">
        <v>159351566.43000001</v>
      </c>
    </row>
    <row r="10" spans="1:2" ht="15.75" x14ac:dyDescent="0.25">
      <c r="A10" s="29" t="s">
        <v>657</v>
      </c>
      <c r="B10" s="28">
        <f>SUM(B11:B18)</f>
        <v>539915028.14999998</v>
      </c>
    </row>
    <row r="11" spans="1:2" ht="15.75" x14ac:dyDescent="0.25">
      <c r="A11" s="25" t="s">
        <v>991</v>
      </c>
      <c r="B11" s="24">
        <v>96066878.709999993</v>
      </c>
    </row>
    <row r="12" spans="1:2" ht="15.75" x14ac:dyDescent="0.25">
      <c r="A12" s="25" t="s">
        <v>990</v>
      </c>
      <c r="B12" s="24">
        <v>15866953.140000001</v>
      </c>
    </row>
    <row r="13" spans="1:2" ht="15.75" x14ac:dyDescent="0.25">
      <c r="A13" s="25" t="s">
        <v>989</v>
      </c>
      <c r="B13" s="24">
        <v>88427237.959999993</v>
      </c>
    </row>
    <row r="14" spans="1:2" ht="15.75" x14ac:dyDescent="0.25">
      <c r="A14" s="25" t="s">
        <v>988</v>
      </c>
      <c r="B14" s="24">
        <v>0</v>
      </c>
    </row>
    <row r="15" spans="1:2" ht="15.75" x14ac:dyDescent="0.25">
      <c r="A15" s="25" t="s">
        <v>987</v>
      </c>
      <c r="B15" s="24">
        <v>61313335.770000003</v>
      </c>
    </row>
    <row r="16" spans="1:2" ht="15.75" x14ac:dyDescent="0.25">
      <c r="A16" s="25" t="s">
        <v>986</v>
      </c>
      <c r="B16" s="24">
        <v>0</v>
      </c>
    </row>
    <row r="17" spans="1:3" ht="15.75" x14ac:dyDescent="0.25">
      <c r="A17" s="25" t="s">
        <v>985</v>
      </c>
      <c r="B17" s="24">
        <v>278236130.43000001</v>
      </c>
    </row>
    <row r="18" spans="1:3" ht="15.75" x14ac:dyDescent="0.25">
      <c r="A18" s="25" t="s">
        <v>984</v>
      </c>
      <c r="B18" s="24">
        <v>4492.1400000000003</v>
      </c>
    </row>
    <row r="19" spans="1:3" ht="15.75" x14ac:dyDescent="0.25">
      <c r="A19" s="29" t="s">
        <v>671</v>
      </c>
      <c r="B19" s="28">
        <f>B4-B10</f>
        <v>238590285.43999994</v>
      </c>
    </row>
    <row r="20" spans="1:3" ht="15.75" x14ac:dyDescent="0.25">
      <c r="A20" s="31" t="s">
        <v>983</v>
      </c>
      <c r="B20" s="30"/>
    </row>
    <row r="21" spans="1:3" ht="15.75" x14ac:dyDescent="0.25">
      <c r="A21" s="29" t="s">
        <v>673</v>
      </c>
      <c r="B21" s="28">
        <f>SUM(B22,B23,B34)</f>
        <v>469423.39</v>
      </c>
    </row>
    <row r="22" spans="1:3" ht="15.75" x14ac:dyDescent="0.25">
      <c r="A22" s="25" t="s">
        <v>982</v>
      </c>
      <c r="B22" s="35">
        <f>5039644.68-5039644.68</f>
        <v>0</v>
      </c>
      <c r="C22" s="20">
        <v>5039644.68</v>
      </c>
    </row>
    <row r="23" spans="1:3" ht="15.75" x14ac:dyDescent="0.25">
      <c r="A23" s="31" t="s">
        <v>981</v>
      </c>
      <c r="B23" s="30">
        <f>SUM(B24:B33)</f>
        <v>468243.39</v>
      </c>
    </row>
    <row r="24" spans="1:3" ht="15.75" x14ac:dyDescent="0.25">
      <c r="A24" s="25" t="s">
        <v>977</v>
      </c>
      <c r="B24" s="24">
        <v>0</v>
      </c>
    </row>
    <row r="25" spans="1:3" ht="15.75" x14ac:dyDescent="0.25">
      <c r="A25" s="25" t="s">
        <v>976</v>
      </c>
      <c r="B25" s="24">
        <v>0</v>
      </c>
    </row>
    <row r="26" spans="1:3" ht="15.75" x14ac:dyDescent="0.25">
      <c r="A26" s="25" t="s">
        <v>975</v>
      </c>
      <c r="B26" s="24">
        <v>0</v>
      </c>
    </row>
    <row r="27" spans="1:3" ht="15.75" x14ac:dyDescent="0.25">
      <c r="A27" s="25" t="s">
        <v>974</v>
      </c>
      <c r="B27" s="35">
        <f>-106601.2+106601.2</f>
        <v>0</v>
      </c>
      <c r="C27" s="20">
        <v>106601.2</v>
      </c>
    </row>
    <row r="28" spans="1:3" ht="15.75" x14ac:dyDescent="0.25">
      <c r="A28" s="25" t="s">
        <v>973</v>
      </c>
      <c r="B28" s="35">
        <v>0</v>
      </c>
    </row>
    <row r="29" spans="1:3" ht="15.75" x14ac:dyDescent="0.25">
      <c r="A29" s="25" t="s">
        <v>972</v>
      </c>
      <c r="B29" s="35">
        <f>353006.45-106601.2</f>
        <v>246405.25</v>
      </c>
      <c r="C29" s="20">
        <v>106601.2</v>
      </c>
    </row>
    <row r="30" spans="1:3" ht="15.75" x14ac:dyDescent="0.25">
      <c r="A30" s="25" t="s">
        <v>971</v>
      </c>
      <c r="B30" s="24">
        <v>0</v>
      </c>
    </row>
    <row r="31" spans="1:3" ht="15.75" x14ac:dyDescent="0.25">
      <c r="A31" s="25" t="s">
        <v>970</v>
      </c>
      <c r="B31" s="24">
        <v>0</v>
      </c>
    </row>
    <row r="32" spans="1:3" ht="15.75" x14ac:dyDescent="0.25">
      <c r="A32" s="25" t="s">
        <v>969</v>
      </c>
      <c r="B32" s="24">
        <v>0</v>
      </c>
    </row>
    <row r="33" spans="1:3" ht="15.75" x14ac:dyDescent="0.25">
      <c r="A33" s="25" t="s">
        <v>968</v>
      </c>
      <c r="B33" s="24">
        <v>221838.14</v>
      </c>
    </row>
    <row r="34" spans="1:3" ht="15.75" x14ac:dyDescent="0.25">
      <c r="A34" s="25" t="s">
        <v>980</v>
      </c>
      <c r="B34" s="24">
        <v>1180</v>
      </c>
    </row>
    <row r="35" spans="1:3" ht="15.75" x14ac:dyDescent="0.25">
      <c r="A35" s="29" t="s">
        <v>721</v>
      </c>
      <c r="B35" s="28">
        <f>SUM(B36,B37,B48)</f>
        <v>66289614.680000007</v>
      </c>
    </row>
    <row r="36" spans="1:3" ht="15.75" x14ac:dyDescent="0.25">
      <c r="A36" s="25" t="s">
        <v>979</v>
      </c>
      <c r="B36" s="35">
        <f>49700644.38-5039644.68</f>
        <v>44660999.700000003</v>
      </c>
      <c r="C36" s="20">
        <v>5039644.68</v>
      </c>
    </row>
    <row r="37" spans="1:3" ht="15.75" x14ac:dyDescent="0.25">
      <c r="A37" s="31" t="s">
        <v>978</v>
      </c>
      <c r="B37" s="30">
        <f>SUM(B38:B47)</f>
        <v>21046282.09</v>
      </c>
    </row>
    <row r="38" spans="1:3" ht="15.75" x14ac:dyDescent="0.25">
      <c r="A38" s="25" t="s">
        <v>977</v>
      </c>
      <c r="B38" s="24">
        <v>13208916.289999999</v>
      </c>
    </row>
    <row r="39" spans="1:3" ht="15.75" x14ac:dyDescent="0.25">
      <c r="A39" s="25" t="s">
        <v>976</v>
      </c>
      <c r="B39" s="24">
        <v>0</v>
      </c>
    </row>
    <row r="40" spans="1:3" ht="15.75" x14ac:dyDescent="0.25">
      <c r="A40" s="25" t="s">
        <v>975</v>
      </c>
      <c r="B40" s="24">
        <v>4395689.91</v>
      </c>
    </row>
    <row r="41" spans="1:3" ht="15.75" x14ac:dyDescent="0.25">
      <c r="A41" s="25" t="s">
        <v>974</v>
      </c>
      <c r="B41" s="24">
        <v>138567.66</v>
      </c>
    </row>
    <row r="42" spans="1:3" ht="15.75" x14ac:dyDescent="0.25">
      <c r="A42" s="25" t="s">
        <v>973</v>
      </c>
      <c r="B42" s="35">
        <v>0</v>
      </c>
    </row>
    <row r="43" spans="1:3" ht="15.75" x14ac:dyDescent="0.25">
      <c r="A43" s="25" t="s">
        <v>972</v>
      </c>
      <c r="B43" s="24">
        <v>2128253.94</v>
      </c>
    </row>
    <row r="44" spans="1:3" ht="15.75" x14ac:dyDescent="0.25">
      <c r="A44" s="25" t="s">
        <v>971</v>
      </c>
      <c r="B44" s="24">
        <v>0</v>
      </c>
    </row>
    <row r="45" spans="1:3" ht="15.75" x14ac:dyDescent="0.25">
      <c r="A45" s="25" t="s">
        <v>970</v>
      </c>
      <c r="B45" s="24">
        <v>830296.15</v>
      </c>
    </row>
    <row r="46" spans="1:3" ht="15.75" x14ac:dyDescent="0.25">
      <c r="A46" s="25" t="s">
        <v>969</v>
      </c>
      <c r="B46" s="24">
        <v>0</v>
      </c>
    </row>
    <row r="47" spans="1:3" ht="15.75" x14ac:dyDescent="0.25">
      <c r="A47" s="25" t="s">
        <v>968</v>
      </c>
      <c r="B47" s="24">
        <v>344558.14</v>
      </c>
    </row>
    <row r="48" spans="1:3" ht="15.75" x14ac:dyDescent="0.25">
      <c r="A48" s="25" t="s">
        <v>967</v>
      </c>
      <c r="B48" s="24">
        <v>582332.89</v>
      </c>
    </row>
    <row r="49" spans="1:2" ht="15.75" x14ac:dyDescent="0.25">
      <c r="A49" s="29" t="s">
        <v>966</v>
      </c>
      <c r="B49" s="28">
        <f>B21-B35</f>
        <v>-65820191.290000007</v>
      </c>
    </row>
    <row r="50" spans="1:2" ht="15.75" x14ac:dyDescent="0.25">
      <c r="A50" s="29" t="s">
        <v>965</v>
      </c>
      <c r="B50" s="28">
        <f>B19+B49</f>
        <v>172770094.14999992</v>
      </c>
    </row>
    <row r="51" spans="1:2" ht="15.75" x14ac:dyDescent="0.25">
      <c r="A51" s="31" t="s">
        <v>964</v>
      </c>
      <c r="B51" s="30"/>
    </row>
    <row r="52" spans="1:2" ht="15.75" x14ac:dyDescent="0.25">
      <c r="A52" s="29" t="s">
        <v>963</v>
      </c>
      <c r="B52" s="28">
        <f>SUM(B53:B56)</f>
        <v>68947395.359999999</v>
      </c>
    </row>
    <row r="53" spans="1:2" ht="15.75" x14ac:dyDescent="0.25">
      <c r="A53" s="25" t="s">
        <v>962</v>
      </c>
      <c r="B53" s="24">
        <v>11413578.1</v>
      </c>
    </row>
    <row r="54" spans="1:2" ht="15.75" x14ac:dyDescent="0.25">
      <c r="A54" s="25" t="s">
        <v>961</v>
      </c>
      <c r="B54" s="24">
        <v>0</v>
      </c>
    </row>
    <row r="55" spans="1:2" ht="15.75" x14ac:dyDescent="0.25">
      <c r="A55" s="25" t="s">
        <v>960</v>
      </c>
      <c r="B55" s="24">
        <v>60117781.030000001</v>
      </c>
    </row>
    <row r="56" spans="1:2" ht="15.75" x14ac:dyDescent="0.25">
      <c r="A56" s="25" t="s">
        <v>959</v>
      </c>
      <c r="B56" s="24">
        <v>-2583963.77</v>
      </c>
    </row>
    <row r="57" spans="1:2" ht="15.75" x14ac:dyDescent="0.25">
      <c r="A57" s="29" t="s">
        <v>808</v>
      </c>
      <c r="B57" s="28">
        <f>SUM(B58,B65)</f>
        <v>36083119.649999991</v>
      </c>
    </row>
    <row r="58" spans="1:2" ht="15.75" x14ac:dyDescent="0.25">
      <c r="A58" s="31" t="s">
        <v>958</v>
      </c>
      <c r="B58" s="30">
        <f>SUM(B59:B64)</f>
        <v>0</v>
      </c>
    </row>
    <row r="59" spans="1:2" ht="15.75" x14ac:dyDescent="0.25">
      <c r="A59" s="25" t="s">
        <v>957</v>
      </c>
      <c r="B59" s="24">
        <v>0</v>
      </c>
    </row>
    <row r="60" spans="1:2" ht="15.75" x14ac:dyDescent="0.25">
      <c r="A60" s="25" t="s">
        <v>956</v>
      </c>
      <c r="B60" s="24">
        <v>0</v>
      </c>
    </row>
    <row r="61" spans="1:2" ht="15.75" x14ac:dyDescent="0.25">
      <c r="A61" s="25" t="s">
        <v>955</v>
      </c>
      <c r="B61" s="24">
        <v>0</v>
      </c>
    </row>
    <row r="62" spans="1:2" ht="15.75" x14ac:dyDescent="0.25">
      <c r="A62" s="25" t="s">
        <v>954</v>
      </c>
      <c r="B62" s="24">
        <v>0</v>
      </c>
    </row>
    <row r="63" spans="1:2" ht="15.75" x14ac:dyDescent="0.25">
      <c r="A63" s="25" t="s">
        <v>953</v>
      </c>
      <c r="B63" s="24">
        <v>0</v>
      </c>
    </row>
    <row r="64" spans="1:2" ht="15.75" x14ac:dyDescent="0.25">
      <c r="A64" s="25" t="s">
        <v>952</v>
      </c>
      <c r="B64" s="24">
        <v>0</v>
      </c>
    </row>
    <row r="65" spans="1:2" ht="15.75" x14ac:dyDescent="0.25">
      <c r="A65" s="25" t="s">
        <v>951</v>
      </c>
      <c r="B65" s="24">
        <v>36083119.649999991</v>
      </c>
    </row>
    <row r="66" spans="1:2" ht="15.75" x14ac:dyDescent="0.25">
      <c r="A66" s="29" t="s">
        <v>950</v>
      </c>
      <c r="B66" s="28">
        <f>B57-B52</f>
        <v>-32864275.710000008</v>
      </c>
    </row>
    <row r="67" spans="1:2" ht="15.75" x14ac:dyDescent="0.25">
      <c r="A67" s="29" t="s">
        <v>949</v>
      </c>
      <c r="B67" s="28">
        <f>B50+B66</f>
        <v>139905818.43999991</v>
      </c>
    </row>
    <row r="68" spans="1:2" ht="16.5" thickBot="1" x14ac:dyDescent="0.3">
      <c r="A68" s="25" t="s">
        <v>948</v>
      </c>
      <c r="B68" s="24">
        <f>B67-B69</f>
        <v>69398.249999910593</v>
      </c>
    </row>
    <row r="69" spans="1:2" ht="15.75" x14ac:dyDescent="0.25">
      <c r="A69" s="27" t="s">
        <v>947</v>
      </c>
      <c r="B69" s="26">
        <f>SUM(B70:B79)</f>
        <v>139836420.19</v>
      </c>
    </row>
    <row r="70" spans="1:2" ht="15.75" x14ac:dyDescent="0.25">
      <c r="A70" s="25" t="s">
        <v>946</v>
      </c>
      <c r="B70" s="24">
        <v>0</v>
      </c>
    </row>
    <row r="71" spans="1:2" ht="15.75" x14ac:dyDescent="0.25">
      <c r="A71" s="25" t="s">
        <v>945</v>
      </c>
      <c r="B71" s="24">
        <v>235340</v>
      </c>
    </row>
    <row r="72" spans="1:2" ht="15.75" x14ac:dyDescent="0.25">
      <c r="A72" s="25" t="s">
        <v>944</v>
      </c>
      <c r="B72" s="24">
        <v>142737680.61000001</v>
      </c>
    </row>
    <row r="73" spans="1:2" ht="15.75" x14ac:dyDescent="0.25">
      <c r="A73" s="25" t="s">
        <v>943</v>
      </c>
      <c r="B73" s="24">
        <v>-28464.86</v>
      </c>
    </row>
    <row r="74" spans="1:2" ht="15.75" x14ac:dyDescent="0.25">
      <c r="A74" s="25" t="s">
        <v>942</v>
      </c>
      <c r="B74" s="24">
        <v>-28109.77</v>
      </c>
    </row>
    <row r="75" spans="1:2" ht="15.75" x14ac:dyDescent="0.25">
      <c r="A75" s="25" t="s">
        <v>941</v>
      </c>
      <c r="B75" s="24">
        <v>0</v>
      </c>
    </row>
    <row r="76" spans="1:2" ht="15.75" x14ac:dyDescent="0.25">
      <c r="A76" s="25" t="s">
        <v>940</v>
      </c>
      <c r="B76" s="24">
        <v>0</v>
      </c>
    </row>
    <row r="77" spans="1:2" ht="15.75" x14ac:dyDescent="0.25">
      <c r="A77" s="25" t="s">
        <v>939</v>
      </c>
      <c r="B77" s="24">
        <v>0</v>
      </c>
    </row>
    <row r="78" spans="1:2" ht="15.75" x14ac:dyDescent="0.25">
      <c r="A78" s="25" t="s">
        <v>938</v>
      </c>
      <c r="B78" s="24">
        <v>373252.62</v>
      </c>
    </row>
    <row r="79" spans="1:2" ht="16.5" thickBot="1" x14ac:dyDescent="0.3">
      <c r="A79" s="23" t="s">
        <v>937</v>
      </c>
      <c r="B79" s="22">
        <v>-3453278.41</v>
      </c>
    </row>
  </sheetData>
  <mergeCells count="1">
    <mergeCell ref="A1:B1"/>
  </mergeCells>
  <pageMargins left="0.7" right="0.7" top="0.75" bottom="0.75" header="0.3" footer="0.3"/>
  <pageSetup paperSize="9" scale="59" orientation="portrait" useFirstPageNumber="1" verticalDpi="599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tabSelected="1" topLeftCell="A46" zoomScaleNormal="100" zoomScaleSheetLayoutView="100" workbookViewId="0">
      <selection activeCell="A77" sqref="A77"/>
    </sheetView>
  </sheetViews>
  <sheetFormatPr defaultColWidth="9.140625" defaultRowHeight="15" customHeight="1" x14ac:dyDescent="0.25"/>
  <cols>
    <col min="1" max="1" width="71.7109375" style="20" bestFit="1" customWidth="1"/>
    <col min="2" max="2" width="39.5703125" style="20" bestFit="1" customWidth="1"/>
    <col min="3" max="3" width="11" style="20" bestFit="1" customWidth="1"/>
    <col min="4" max="4" width="13.7109375" style="21" bestFit="1" customWidth="1"/>
    <col min="5" max="7" width="9.140625" style="21"/>
    <col min="8" max="254" width="9.140625" style="20"/>
    <col min="255" max="255" width="71.7109375" style="20" bestFit="1" customWidth="1"/>
    <col min="256" max="256" width="39.5703125" style="20" bestFit="1" customWidth="1"/>
    <col min="257" max="510" width="9.140625" style="20"/>
    <col min="511" max="511" width="71.7109375" style="20" bestFit="1" customWidth="1"/>
    <col min="512" max="512" width="39.5703125" style="20" bestFit="1" customWidth="1"/>
    <col min="513" max="766" width="9.140625" style="20"/>
    <col min="767" max="767" width="71.7109375" style="20" bestFit="1" customWidth="1"/>
    <col min="768" max="768" width="39.5703125" style="20" bestFit="1" customWidth="1"/>
    <col min="769" max="1022" width="9.140625" style="20"/>
    <col min="1023" max="1023" width="71.7109375" style="20" bestFit="1" customWidth="1"/>
    <col min="1024" max="1024" width="39.5703125" style="20" bestFit="1" customWidth="1"/>
    <col min="1025" max="1278" width="9.140625" style="20"/>
    <col min="1279" max="1279" width="71.7109375" style="20" bestFit="1" customWidth="1"/>
    <col min="1280" max="1280" width="39.5703125" style="20" bestFit="1" customWidth="1"/>
    <col min="1281" max="1534" width="9.140625" style="20"/>
    <col min="1535" max="1535" width="71.7109375" style="20" bestFit="1" customWidth="1"/>
    <col min="1536" max="1536" width="39.5703125" style="20" bestFit="1" customWidth="1"/>
    <col min="1537" max="1790" width="9.140625" style="20"/>
    <col min="1791" max="1791" width="71.7109375" style="20" bestFit="1" customWidth="1"/>
    <col min="1792" max="1792" width="39.5703125" style="20" bestFit="1" customWidth="1"/>
    <col min="1793" max="2046" width="9.140625" style="20"/>
    <col min="2047" max="2047" width="71.7109375" style="20" bestFit="1" customWidth="1"/>
    <col min="2048" max="2048" width="39.5703125" style="20" bestFit="1" customWidth="1"/>
    <col min="2049" max="2302" width="9.140625" style="20"/>
    <col min="2303" max="2303" width="71.7109375" style="20" bestFit="1" customWidth="1"/>
    <col min="2304" max="2304" width="39.5703125" style="20" bestFit="1" customWidth="1"/>
    <col min="2305" max="2558" width="9.140625" style="20"/>
    <col min="2559" max="2559" width="71.7109375" style="20" bestFit="1" customWidth="1"/>
    <col min="2560" max="2560" width="39.5703125" style="20" bestFit="1" customWidth="1"/>
    <col min="2561" max="2814" width="9.140625" style="20"/>
    <col min="2815" max="2815" width="71.7109375" style="20" bestFit="1" customWidth="1"/>
    <col min="2816" max="2816" width="39.5703125" style="20" bestFit="1" customWidth="1"/>
    <col min="2817" max="3070" width="9.140625" style="20"/>
    <col min="3071" max="3071" width="71.7109375" style="20" bestFit="1" customWidth="1"/>
    <col min="3072" max="3072" width="39.5703125" style="20" bestFit="1" customWidth="1"/>
    <col min="3073" max="3326" width="9.140625" style="20"/>
    <col min="3327" max="3327" width="71.7109375" style="20" bestFit="1" customWidth="1"/>
    <col min="3328" max="3328" width="39.5703125" style="20" bestFit="1" customWidth="1"/>
    <col min="3329" max="3582" width="9.140625" style="20"/>
    <col min="3583" max="3583" width="71.7109375" style="20" bestFit="1" customWidth="1"/>
    <col min="3584" max="3584" width="39.5703125" style="20" bestFit="1" customWidth="1"/>
    <col min="3585" max="3838" width="9.140625" style="20"/>
    <col min="3839" max="3839" width="71.7109375" style="20" bestFit="1" customWidth="1"/>
    <col min="3840" max="3840" width="39.5703125" style="20" bestFit="1" customWidth="1"/>
    <col min="3841" max="4094" width="9.140625" style="20"/>
    <col min="4095" max="4095" width="71.7109375" style="20" bestFit="1" customWidth="1"/>
    <col min="4096" max="4096" width="39.5703125" style="20" bestFit="1" customWidth="1"/>
    <col min="4097" max="4350" width="9.140625" style="20"/>
    <col min="4351" max="4351" width="71.7109375" style="20" bestFit="1" customWidth="1"/>
    <col min="4352" max="4352" width="39.5703125" style="20" bestFit="1" customWidth="1"/>
    <col min="4353" max="4606" width="9.140625" style="20"/>
    <col min="4607" max="4607" width="71.7109375" style="20" bestFit="1" customWidth="1"/>
    <col min="4608" max="4608" width="39.5703125" style="20" bestFit="1" customWidth="1"/>
    <col min="4609" max="4862" width="9.140625" style="20"/>
    <col min="4863" max="4863" width="71.7109375" style="20" bestFit="1" customWidth="1"/>
    <col min="4864" max="4864" width="39.5703125" style="20" bestFit="1" customWidth="1"/>
    <col min="4865" max="5118" width="9.140625" style="20"/>
    <col min="5119" max="5119" width="71.7109375" style="20" bestFit="1" customWidth="1"/>
    <col min="5120" max="5120" width="39.5703125" style="20" bestFit="1" customWidth="1"/>
    <col min="5121" max="5374" width="9.140625" style="20"/>
    <col min="5375" max="5375" width="71.7109375" style="20" bestFit="1" customWidth="1"/>
    <col min="5376" max="5376" width="39.5703125" style="20" bestFit="1" customWidth="1"/>
    <col min="5377" max="5630" width="9.140625" style="20"/>
    <col min="5631" max="5631" width="71.7109375" style="20" bestFit="1" customWidth="1"/>
    <col min="5632" max="5632" width="39.5703125" style="20" bestFit="1" customWidth="1"/>
    <col min="5633" max="5886" width="9.140625" style="20"/>
    <col min="5887" max="5887" width="71.7109375" style="20" bestFit="1" customWidth="1"/>
    <col min="5888" max="5888" width="39.5703125" style="20" bestFit="1" customWidth="1"/>
    <col min="5889" max="6142" width="9.140625" style="20"/>
    <col min="6143" max="6143" width="71.7109375" style="20" bestFit="1" customWidth="1"/>
    <col min="6144" max="6144" width="39.5703125" style="20" bestFit="1" customWidth="1"/>
    <col min="6145" max="6398" width="9.140625" style="20"/>
    <col min="6399" max="6399" width="71.7109375" style="20" bestFit="1" customWidth="1"/>
    <col min="6400" max="6400" width="39.5703125" style="20" bestFit="1" customWidth="1"/>
    <col min="6401" max="6654" width="9.140625" style="20"/>
    <col min="6655" max="6655" width="71.7109375" style="20" bestFit="1" customWidth="1"/>
    <col min="6656" max="6656" width="39.5703125" style="20" bestFit="1" customWidth="1"/>
    <col min="6657" max="6910" width="9.140625" style="20"/>
    <col min="6911" max="6911" width="71.7109375" style="20" bestFit="1" customWidth="1"/>
    <col min="6912" max="6912" width="39.5703125" style="20" bestFit="1" customWidth="1"/>
    <col min="6913" max="7166" width="9.140625" style="20"/>
    <col min="7167" max="7167" width="71.7109375" style="20" bestFit="1" customWidth="1"/>
    <col min="7168" max="7168" width="39.5703125" style="20" bestFit="1" customWidth="1"/>
    <col min="7169" max="7422" width="9.140625" style="20"/>
    <col min="7423" max="7423" width="71.7109375" style="20" bestFit="1" customWidth="1"/>
    <col min="7424" max="7424" width="39.5703125" style="20" bestFit="1" customWidth="1"/>
    <col min="7425" max="7678" width="9.140625" style="20"/>
    <col min="7679" max="7679" width="71.7109375" style="20" bestFit="1" customWidth="1"/>
    <col min="7680" max="7680" width="39.5703125" style="20" bestFit="1" customWidth="1"/>
    <col min="7681" max="7934" width="9.140625" style="20"/>
    <col min="7935" max="7935" width="71.7109375" style="20" bestFit="1" customWidth="1"/>
    <col min="7936" max="7936" width="39.5703125" style="20" bestFit="1" customWidth="1"/>
    <col min="7937" max="8190" width="9.140625" style="20"/>
    <col min="8191" max="8191" width="71.7109375" style="20" bestFit="1" customWidth="1"/>
    <col min="8192" max="8192" width="39.5703125" style="20" bestFit="1" customWidth="1"/>
    <col min="8193" max="8446" width="9.140625" style="20"/>
    <col min="8447" max="8447" width="71.7109375" style="20" bestFit="1" customWidth="1"/>
    <col min="8448" max="8448" width="39.5703125" style="20" bestFit="1" customWidth="1"/>
    <col min="8449" max="8702" width="9.140625" style="20"/>
    <col min="8703" max="8703" width="71.7109375" style="20" bestFit="1" customWidth="1"/>
    <col min="8704" max="8704" width="39.5703125" style="20" bestFit="1" customWidth="1"/>
    <col min="8705" max="8958" width="9.140625" style="20"/>
    <col min="8959" max="8959" width="71.7109375" style="20" bestFit="1" customWidth="1"/>
    <col min="8960" max="8960" width="39.5703125" style="20" bestFit="1" customWidth="1"/>
    <col min="8961" max="9214" width="9.140625" style="20"/>
    <col min="9215" max="9215" width="71.7109375" style="20" bestFit="1" customWidth="1"/>
    <col min="9216" max="9216" width="39.5703125" style="20" bestFit="1" customWidth="1"/>
    <col min="9217" max="9470" width="9.140625" style="20"/>
    <col min="9471" max="9471" width="71.7109375" style="20" bestFit="1" customWidth="1"/>
    <col min="9472" max="9472" width="39.5703125" style="20" bestFit="1" customWidth="1"/>
    <col min="9473" max="9726" width="9.140625" style="20"/>
    <col min="9727" max="9727" width="71.7109375" style="20" bestFit="1" customWidth="1"/>
    <col min="9728" max="9728" width="39.5703125" style="20" bestFit="1" customWidth="1"/>
    <col min="9729" max="9982" width="9.140625" style="20"/>
    <col min="9983" max="9983" width="71.7109375" style="20" bestFit="1" customWidth="1"/>
    <col min="9984" max="9984" width="39.5703125" style="20" bestFit="1" customWidth="1"/>
    <col min="9985" max="10238" width="9.140625" style="20"/>
    <col min="10239" max="10239" width="71.7109375" style="20" bestFit="1" customWidth="1"/>
    <col min="10240" max="10240" width="39.5703125" style="20" bestFit="1" customWidth="1"/>
    <col min="10241" max="10494" width="9.140625" style="20"/>
    <col min="10495" max="10495" width="71.7109375" style="20" bestFit="1" customWidth="1"/>
    <col min="10496" max="10496" width="39.5703125" style="20" bestFit="1" customWidth="1"/>
    <col min="10497" max="10750" width="9.140625" style="20"/>
    <col min="10751" max="10751" width="71.7109375" style="20" bestFit="1" customWidth="1"/>
    <col min="10752" max="10752" width="39.5703125" style="20" bestFit="1" customWidth="1"/>
    <col min="10753" max="11006" width="9.140625" style="20"/>
    <col min="11007" max="11007" width="71.7109375" style="20" bestFit="1" customWidth="1"/>
    <col min="11008" max="11008" width="39.5703125" style="20" bestFit="1" customWidth="1"/>
    <col min="11009" max="11262" width="9.140625" style="20"/>
    <col min="11263" max="11263" width="71.7109375" style="20" bestFit="1" customWidth="1"/>
    <col min="11264" max="11264" width="39.5703125" style="20" bestFit="1" customWidth="1"/>
    <col min="11265" max="11518" width="9.140625" style="20"/>
    <col min="11519" max="11519" width="71.7109375" style="20" bestFit="1" customWidth="1"/>
    <col min="11520" max="11520" width="39.5703125" style="20" bestFit="1" customWidth="1"/>
    <col min="11521" max="11774" width="9.140625" style="20"/>
    <col min="11775" max="11775" width="71.7109375" style="20" bestFit="1" customWidth="1"/>
    <col min="11776" max="11776" width="39.5703125" style="20" bestFit="1" customWidth="1"/>
    <col min="11777" max="12030" width="9.140625" style="20"/>
    <col min="12031" max="12031" width="71.7109375" style="20" bestFit="1" customWidth="1"/>
    <col min="12032" max="12032" width="39.5703125" style="20" bestFit="1" customWidth="1"/>
    <col min="12033" max="12286" width="9.140625" style="20"/>
    <col min="12287" max="12287" width="71.7109375" style="20" bestFit="1" customWidth="1"/>
    <col min="12288" max="12288" width="39.5703125" style="20" bestFit="1" customWidth="1"/>
    <col min="12289" max="12542" width="9.140625" style="20"/>
    <col min="12543" max="12543" width="71.7109375" style="20" bestFit="1" customWidth="1"/>
    <col min="12544" max="12544" width="39.5703125" style="20" bestFit="1" customWidth="1"/>
    <col min="12545" max="12798" width="9.140625" style="20"/>
    <col min="12799" max="12799" width="71.7109375" style="20" bestFit="1" customWidth="1"/>
    <col min="12800" max="12800" width="39.5703125" style="20" bestFit="1" customWidth="1"/>
    <col min="12801" max="13054" width="9.140625" style="20"/>
    <col min="13055" max="13055" width="71.7109375" style="20" bestFit="1" customWidth="1"/>
    <col min="13056" max="13056" width="39.5703125" style="20" bestFit="1" customWidth="1"/>
    <col min="13057" max="13310" width="9.140625" style="20"/>
    <col min="13311" max="13311" width="71.7109375" style="20" bestFit="1" customWidth="1"/>
    <col min="13312" max="13312" width="39.5703125" style="20" bestFit="1" customWidth="1"/>
    <col min="13313" max="13566" width="9.140625" style="20"/>
    <col min="13567" max="13567" width="71.7109375" style="20" bestFit="1" customWidth="1"/>
    <col min="13568" max="13568" width="39.5703125" style="20" bestFit="1" customWidth="1"/>
    <col min="13569" max="13822" width="9.140625" style="20"/>
    <col min="13823" max="13823" width="71.7109375" style="20" bestFit="1" customWidth="1"/>
    <col min="13824" max="13824" width="39.5703125" style="20" bestFit="1" customWidth="1"/>
    <col min="13825" max="14078" width="9.140625" style="20"/>
    <col min="14079" max="14079" width="71.7109375" style="20" bestFit="1" customWidth="1"/>
    <col min="14080" max="14080" width="39.5703125" style="20" bestFit="1" customWidth="1"/>
    <col min="14081" max="14334" width="9.140625" style="20"/>
    <col min="14335" max="14335" width="71.7109375" style="20" bestFit="1" customWidth="1"/>
    <col min="14336" max="14336" width="39.5703125" style="20" bestFit="1" customWidth="1"/>
    <col min="14337" max="14590" width="9.140625" style="20"/>
    <col min="14591" max="14591" width="71.7109375" style="20" bestFit="1" customWidth="1"/>
    <col min="14592" max="14592" width="39.5703125" style="20" bestFit="1" customWidth="1"/>
    <col min="14593" max="14846" width="9.140625" style="20"/>
    <col min="14847" max="14847" width="71.7109375" style="20" bestFit="1" customWidth="1"/>
    <col min="14848" max="14848" width="39.5703125" style="20" bestFit="1" customWidth="1"/>
    <col min="14849" max="15102" width="9.140625" style="20"/>
    <col min="15103" max="15103" width="71.7109375" style="20" bestFit="1" customWidth="1"/>
    <col min="15104" max="15104" width="39.5703125" style="20" bestFit="1" customWidth="1"/>
    <col min="15105" max="15358" width="9.140625" style="20"/>
    <col min="15359" max="15359" width="71.7109375" style="20" bestFit="1" customWidth="1"/>
    <col min="15360" max="15360" width="39.5703125" style="20" bestFit="1" customWidth="1"/>
    <col min="15361" max="15614" width="9.140625" style="20"/>
    <col min="15615" max="15615" width="71.7109375" style="20" bestFit="1" customWidth="1"/>
    <col min="15616" max="15616" width="39.5703125" style="20" bestFit="1" customWidth="1"/>
    <col min="15617" max="15870" width="9.140625" style="20"/>
    <col min="15871" max="15871" width="71.7109375" style="20" bestFit="1" customWidth="1"/>
    <col min="15872" max="15872" width="39.5703125" style="20" bestFit="1" customWidth="1"/>
    <col min="15873" max="16126" width="9.140625" style="20"/>
    <col min="16127" max="16127" width="71.7109375" style="20" bestFit="1" customWidth="1"/>
    <col min="16128" max="16128" width="39.5703125" style="20" bestFit="1" customWidth="1"/>
    <col min="16129" max="16384" width="9.140625" style="20"/>
  </cols>
  <sheetData>
    <row r="1" spans="1:2" ht="24" thickBot="1" x14ac:dyDescent="0.4">
      <c r="A1" s="37" t="s">
        <v>1001</v>
      </c>
      <c r="B1" s="37"/>
    </row>
    <row r="2" spans="1:2" ht="15.75" x14ac:dyDescent="0.25">
      <c r="A2" s="34" t="s">
        <v>999</v>
      </c>
      <c r="B2" s="33" t="s">
        <v>998</v>
      </c>
    </row>
    <row r="3" spans="1:2" ht="15.75" x14ac:dyDescent="0.25">
      <c r="A3" s="31" t="s">
        <v>997</v>
      </c>
      <c r="B3" s="32"/>
    </row>
    <row r="4" spans="1:2" ht="15.75" x14ac:dyDescent="0.25">
      <c r="A4" s="29" t="s">
        <v>634</v>
      </c>
      <c r="B4" s="28">
        <v>778505.31358999992</v>
      </c>
    </row>
    <row r="5" spans="1:2" ht="15.75" x14ac:dyDescent="0.25">
      <c r="A5" s="25" t="s">
        <v>996</v>
      </c>
      <c r="B5" s="24">
        <v>0</v>
      </c>
    </row>
    <row r="6" spans="1:2" ht="15.75" x14ac:dyDescent="0.25">
      <c r="A6" s="25" t="s">
        <v>995</v>
      </c>
      <c r="B6" s="24">
        <v>519488.81938999996</v>
      </c>
    </row>
    <row r="7" spans="1:2" ht="15.75" x14ac:dyDescent="0.25">
      <c r="A7" s="25" t="s">
        <v>994</v>
      </c>
      <c r="B7" s="24">
        <v>22620.458059999997</v>
      </c>
    </row>
    <row r="8" spans="1:2" ht="15.75" x14ac:dyDescent="0.25">
      <c r="A8" s="25" t="s">
        <v>993</v>
      </c>
      <c r="B8" s="24">
        <v>77044.46970999999</v>
      </c>
    </row>
    <row r="9" spans="1:2" ht="15.75" x14ac:dyDescent="0.25">
      <c r="A9" s="25" t="s">
        <v>992</v>
      </c>
      <c r="B9" s="24">
        <v>159351.56643000001</v>
      </c>
    </row>
    <row r="10" spans="1:2" ht="15.75" x14ac:dyDescent="0.25">
      <c r="A10" s="29" t="s">
        <v>657</v>
      </c>
      <c r="B10" s="28">
        <v>539915.02815000003</v>
      </c>
    </row>
    <row r="11" spans="1:2" ht="15.75" x14ac:dyDescent="0.25">
      <c r="A11" s="25" t="s">
        <v>991</v>
      </c>
      <c r="B11" s="24">
        <v>96066.87870999999</v>
      </c>
    </row>
    <row r="12" spans="1:2" ht="15.75" x14ac:dyDescent="0.25">
      <c r="A12" s="25" t="s">
        <v>990</v>
      </c>
      <c r="B12" s="24">
        <v>15866.953140000001</v>
      </c>
    </row>
    <row r="13" spans="1:2" ht="15.75" x14ac:dyDescent="0.25">
      <c r="A13" s="25" t="s">
        <v>989</v>
      </c>
      <c r="B13" s="24">
        <v>88427.237959999999</v>
      </c>
    </row>
    <row r="14" spans="1:2" ht="15.75" x14ac:dyDescent="0.25">
      <c r="A14" s="25" t="s">
        <v>988</v>
      </c>
      <c r="B14" s="24">
        <v>0</v>
      </c>
    </row>
    <row r="15" spans="1:2" ht="15.75" x14ac:dyDescent="0.25">
      <c r="A15" s="25" t="s">
        <v>987</v>
      </c>
      <c r="B15" s="24">
        <v>61313.335770000005</v>
      </c>
    </row>
    <row r="16" spans="1:2" ht="15.75" x14ac:dyDescent="0.25">
      <c r="A16" s="25" t="s">
        <v>986</v>
      </c>
      <c r="B16" s="24">
        <v>0</v>
      </c>
    </row>
    <row r="17" spans="1:2" ht="15.75" x14ac:dyDescent="0.25">
      <c r="A17" s="25" t="s">
        <v>985</v>
      </c>
      <c r="B17" s="24">
        <v>278236.13043000002</v>
      </c>
    </row>
    <row r="18" spans="1:2" ht="15.75" x14ac:dyDescent="0.25">
      <c r="A18" s="25" t="s">
        <v>984</v>
      </c>
      <c r="B18" s="24">
        <v>4.49214</v>
      </c>
    </row>
    <row r="19" spans="1:2" ht="15.75" x14ac:dyDescent="0.25">
      <c r="A19" s="29" t="s">
        <v>671</v>
      </c>
      <c r="B19" s="28">
        <v>238590.28543999995</v>
      </c>
    </row>
    <row r="20" spans="1:2" ht="15.75" x14ac:dyDescent="0.25">
      <c r="A20" s="31" t="s">
        <v>983</v>
      </c>
      <c r="B20" s="30">
        <v>0</v>
      </c>
    </row>
    <row r="21" spans="1:2" ht="15.75" x14ac:dyDescent="0.25">
      <c r="A21" s="29" t="s">
        <v>673</v>
      </c>
      <c r="B21" s="28">
        <v>469.42339000000004</v>
      </c>
    </row>
    <row r="22" spans="1:2" ht="15.75" x14ac:dyDescent="0.25">
      <c r="A22" s="25" t="s">
        <v>982</v>
      </c>
      <c r="B22" s="36">
        <v>0</v>
      </c>
    </row>
    <row r="23" spans="1:2" ht="15.75" x14ac:dyDescent="0.25">
      <c r="A23" s="31" t="s">
        <v>981</v>
      </c>
      <c r="B23" s="30">
        <v>468.24339000000003</v>
      </c>
    </row>
    <row r="24" spans="1:2" ht="15.75" x14ac:dyDescent="0.25">
      <c r="A24" s="25" t="s">
        <v>977</v>
      </c>
      <c r="B24" s="24">
        <v>0</v>
      </c>
    </row>
    <row r="25" spans="1:2" ht="15.75" x14ac:dyDescent="0.25">
      <c r="A25" s="25" t="s">
        <v>976</v>
      </c>
      <c r="B25" s="24">
        <v>0</v>
      </c>
    </row>
    <row r="26" spans="1:2" ht="15.75" x14ac:dyDescent="0.25">
      <c r="A26" s="25" t="s">
        <v>975</v>
      </c>
      <c r="B26" s="24">
        <v>0</v>
      </c>
    </row>
    <row r="27" spans="1:2" ht="15.75" x14ac:dyDescent="0.25">
      <c r="A27" s="25" t="s">
        <v>974</v>
      </c>
      <c r="B27" s="36">
        <v>0</v>
      </c>
    </row>
    <row r="28" spans="1:2" ht="15.75" x14ac:dyDescent="0.25">
      <c r="A28" s="25" t="s">
        <v>973</v>
      </c>
      <c r="B28" s="36">
        <v>0</v>
      </c>
    </row>
    <row r="29" spans="1:2" ht="15.75" x14ac:dyDescent="0.25">
      <c r="A29" s="25" t="s">
        <v>972</v>
      </c>
      <c r="B29" s="36">
        <v>246.40525</v>
      </c>
    </row>
    <row r="30" spans="1:2" ht="15.75" x14ac:dyDescent="0.25">
      <c r="A30" s="25" t="s">
        <v>971</v>
      </c>
      <c r="B30" s="24">
        <v>0</v>
      </c>
    </row>
    <row r="31" spans="1:2" ht="15.75" x14ac:dyDescent="0.25">
      <c r="A31" s="25" t="s">
        <v>970</v>
      </c>
      <c r="B31" s="24">
        <v>0</v>
      </c>
    </row>
    <row r="32" spans="1:2" ht="15.75" x14ac:dyDescent="0.25">
      <c r="A32" s="25" t="s">
        <v>969</v>
      </c>
      <c r="B32" s="24">
        <v>0</v>
      </c>
    </row>
    <row r="33" spans="1:2" ht="15.75" x14ac:dyDescent="0.25">
      <c r="A33" s="25" t="s">
        <v>968</v>
      </c>
      <c r="B33" s="24">
        <v>221.83814000000001</v>
      </c>
    </row>
    <row r="34" spans="1:2" ht="15.75" x14ac:dyDescent="0.25">
      <c r="A34" s="25" t="s">
        <v>980</v>
      </c>
      <c r="B34" s="24">
        <v>1.18</v>
      </c>
    </row>
    <row r="35" spans="1:2" ht="15.75" x14ac:dyDescent="0.25">
      <c r="A35" s="29" t="s">
        <v>721</v>
      </c>
      <c r="B35" s="28">
        <v>66289.614680000013</v>
      </c>
    </row>
    <row r="36" spans="1:2" ht="15.75" x14ac:dyDescent="0.25">
      <c r="A36" s="25" t="s">
        <v>979</v>
      </c>
      <c r="B36" s="36">
        <v>44660.9997</v>
      </c>
    </row>
    <row r="37" spans="1:2" ht="15.75" x14ac:dyDescent="0.25">
      <c r="A37" s="31" t="s">
        <v>978</v>
      </c>
      <c r="B37" s="30">
        <v>21046.282090000001</v>
      </c>
    </row>
    <row r="38" spans="1:2" ht="15.75" x14ac:dyDescent="0.25">
      <c r="A38" s="25" t="s">
        <v>977</v>
      </c>
      <c r="B38" s="24">
        <v>13208.916289999999</v>
      </c>
    </row>
    <row r="39" spans="1:2" ht="15.75" x14ac:dyDescent="0.25">
      <c r="A39" s="25" t="s">
        <v>976</v>
      </c>
      <c r="B39" s="24">
        <v>0</v>
      </c>
    </row>
    <row r="40" spans="1:2" ht="15.75" x14ac:dyDescent="0.25">
      <c r="A40" s="25" t="s">
        <v>975</v>
      </c>
      <c r="B40" s="24">
        <v>4395.6899100000001</v>
      </c>
    </row>
    <row r="41" spans="1:2" ht="15.75" x14ac:dyDescent="0.25">
      <c r="A41" s="25" t="s">
        <v>974</v>
      </c>
      <c r="B41" s="24">
        <v>138.56765999999999</v>
      </c>
    </row>
    <row r="42" spans="1:2" ht="15.75" x14ac:dyDescent="0.25">
      <c r="A42" s="25" t="s">
        <v>973</v>
      </c>
      <c r="B42" s="36">
        <v>0</v>
      </c>
    </row>
    <row r="43" spans="1:2" ht="15.75" x14ac:dyDescent="0.25">
      <c r="A43" s="25" t="s">
        <v>972</v>
      </c>
      <c r="B43" s="24">
        <v>2128.2539400000001</v>
      </c>
    </row>
    <row r="44" spans="1:2" ht="15.75" x14ac:dyDescent="0.25">
      <c r="A44" s="25" t="s">
        <v>971</v>
      </c>
      <c r="B44" s="24">
        <v>0</v>
      </c>
    </row>
    <row r="45" spans="1:2" ht="15.75" x14ac:dyDescent="0.25">
      <c r="A45" s="25" t="s">
        <v>970</v>
      </c>
      <c r="B45" s="24">
        <v>830.29615000000001</v>
      </c>
    </row>
    <row r="46" spans="1:2" ht="15.75" x14ac:dyDescent="0.25">
      <c r="A46" s="25" t="s">
        <v>969</v>
      </c>
      <c r="B46" s="24">
        <v>0</v>
      </c>
    </row>
    <row r="47" spans="1:2" ht="15.75" x14ac:dyDescent="0.25">
      <c r="A47" s="25" t="s">
        <v>968</v>
      </c>
      <c r="B47" s="24">
        <v>344.55814000000004</v>
      </c>
    </row>
    <row r="48" spans="1:2" ht="15.75" x14ac:dyDescent="0.25">
      <c r="A48" s="25" t="s">
        <v>967</v>
      </c>
      <c r="B48" s="24">
        <v>582.33289000000002</v>
      </c>
    </row>
    <row r="49" spans="1:2" ht="15.75" x14ac:dyDescent="0.25">
      <c r="A49" s="29" t="s">
        <v>966</v>
      </c>
      <c r="B49" s="28">
        <v>-65820.191290000002</v>
      </c>
    </row>
    <row r="50" spans="1:2" ht="15.75" x14ac:dyDescent="0.25">
      <c r="A50" s="29" t="s">
        <v>965</v>
      </c>
      <c r="B50" s="28">
        <v>172770.0941499999</v>
      </c>
    </row>
    <row r="51" spans="1:2" ht="15.75" x14ac:dyDescent="0.25">
      <c r="A51" s="31" t="s">
        <v>964</v>
      </c>
      <c r="B51" s="30">
        <v>0</v>
      </c>
    </row>
    <row r="52" spans="1:2" ht="15.75" x14ac:dyDescent="0.25">
      <c r="A52" s="29" t="s">
        <v>963</v>
      </c>
      <c r="B52" s="28">
        <v>68947.395359999995</v>
      </c>
    </row>
    <row r="53" spans="1:2" ht="15.75" x14ac:dyDescent="0.25">
      <c r="A53" s="25" t="s">
        <v>962</v>
      </c>
      <c r="B53" s="24">
        <v>11413.578099999999</v>
      </c>
    </row>
    <row r="54" spans="1:2" ht="15.75" x14ac:dyDescent="0.25">
      <c r="A54" s="25" t="s">
        <v>961</v>
      </c>
      <c r="B54" s="24">
        <v>0</v>
      </c>
    </row>
    <row r="55" spans="1:2" ht="15.75" x14ac:dyDescent="0.25">
      <c r="A55" s="25" t="s">
        <v>960</v>
      </c>
      <c r="B55" s="24">
        <v>60117.781029999998</v>
      </c>
    </row>
    <row r="56" spans="1:2" ht="15.75" x14ac:dyDescent="0.25">
      <c r="A56" s="25" t="s">
        <v>959</v>
      </c>
      <c r="B56" s="24">
        <v>-2583.9637699999998</v>
      </c>
    </row>
    <row r="57" spans="1:2" ht="15.75" x14ac:dyDescent="0.25">
      <c r="A57" s="29" t="s">
        <v>808</v>
      </c>
      <c r="B57" s="28">
        <v>36083.119649999993</v>
      </c>
    </row>
    <row r="58" spans="1:2" ht="15.75" x14ac:dyDescent="0.25">
      <c r="A58" s="31" t="s">
        <v>958</v>
      </c>
      <c r="B58" s="30">
        <v>0</v>
      </c>
    </row>
    <row r="59" spans="1:2" ht="15.75" x14ac:dyDescent="0.25">
      <c r="A59" s="25" t="s">
        <v>957</v>
      </c>
      <c r="B59" s="24">
        <v>0</v>
      </c>
    </row>
    <row r="60" spans="1:2" ht="15.75" x14ac:dyDescent="0.25">
      <c r="A60" s="25" t="s">
        <v>956</v>
      </c>
      <c r="B60" s="24">
        <v>0</v>
      </c>
    </row>
    <row r="61" spans="1:2" ht="15.75" x14ac:dyDescent="0.25">
      <c r="A61" s="25" t="s">
        <v>955</v>
      </c>
      <c r="B61" s="24">
        <v>0</v>
      </c>
    </row>
    <row r="62" spans="1:2" ht="15.75" x14ac:dyDescent="0.25">
      <c r="A62" s="25" t="s">
        <v>954</v>
      </c>
      <c r="B62" s="24">
        <v>0</v>
      </c>
    </row>
    <row r="63" spans="1:2" ht="15.75" x14ac:dyDescent="0.25">
      <c r="A63" s="25" t="s">
        <v>953</v>
      </c>
      <c r="B63" s="24">
        <v>0</v>
      </c>
    </row>
    <row r="64" spans="1:2" ht="15.75" x14ac:dyDescent="0.25">
      <c r="A64" s="25" t="s">
        <v>952</v>
      </c>
      <c r="B64" s="24">
        <v>0</v>
      </c>
    </row>
    <row r="65" spans="1:2" ht="15.75" x14ac:dyDescent="0.25">
      <c r="A65" s="25" t="s">
        <v>951</v>
      </c>
      <c r="B65" s="24">
        <v>36083.119649999993</v>
      </c>
    </row>
    <row r="66" spans="1:2" ht="15.75" x14ac:dyDescent="0.25">
      <c r="A66" s="29" t="s">
        <v>950</v>
      </c>
      <c r="B66" s="28">
        <v>-32864.275710000009</v>
      </c>
    </row>
    <row r="67" spans="1:2" ht="15.75" x14ac:dyDescent="0.25">
      <c r="A67" s="29" t="s">
        <v>949</v>
      </c>
      <c r="B67" s="28">
        <v>139905.81843999992</v>
      </c>
    </row>
    <row r="68" spans="1:2" ht="16.5" thickBot="1" x14ac:dyDescent="0.3">
      <c r="A68" s="25" t="s">
        <v>948</v>
      </c>
      <c r="B68" s="24">
        <v>69.39824999991059</v>
      </c>
    </row>
    <row r="69" spans="1:2" ht="15.75" x14ac:dyDescent="0.25">
      <c r="A69" s="27" t="s">
        <v>947</v>
      </c>
      <c r="B69" s="26">
        <v>139836.42019</v>
      </c>
    </row>
    <row r="70" spans="1:2" ht="15.75" x14ac:dyDescent="0.25">
      <c r="A70" s="25" t="s">
        <v>946</v>
      </c>
      <c r="B70" s="24">
        <v>0</v>
      </c>
    </row>
    <row r="71" spans="1:2" ht="15.75" x14ac:dyDescent="0.25">
      <c r="A71" s="25" t="s">
        <v>945</v>
      </c>
      <c r="B71" s="24">
        <v>235.34</v>
      </c>
    </row>
    <row r="72" spans="1:2" ht="15.75" x14ac:dyDescent="0.25">
      <c r="A72" s="25" t="s">
        <v>944</v>
      </c>
      <c r="B72" s="24">
        <v>142737.68061000001</v>
      </c>
    </row>
    <row r="73" spans="1:2" ht="15.75" x14ac:dyDescent="0.25">
      <c r="A73" s="25" t="s">
        <v>1002</v>
      </c>
      <c r="B73" s="24">
        <v>-28.464860000000002</v>
      </c>
    </row>
    <row r="74" spans="1:2" ht="15.75" x14ac:dyDescent="0.25">
      <c r="A74" s="25" t="s">
        <v>942</v>
      </c>
      <c r="B74" s="24">
        <v>-28.109770000000001</v>
      </c>
    </row>
    <row r="75" spans="1:2" ht="15.75" x14ac:dyDescent="0.25">
      <c r="A75" s="25" t="s">
        <v>1003</v>
      </c>
      <c r="B75" s="24">
        <v>0</v>
      </c>
    </row>
    <row r="76" spans="1:2" ht="15.75" x14ac:dyDescent="0.25">
      <c r="A76" s="25" t="s">
        <v>1004</v>
      </c>
      <c r="B76" s="24">
        <v>0</v>
      </c>
    </row>
    <row r="77" spans="1:2" ht="15.75" x14ac:dyDescent="0.25">
      <c r="A77" s="25" t="s">
        <v>1005</v>
      </c>
      <c r="B77" s="24">
        <v>0</v>
      </c>
    </row>
    <row r="78" spans="1:2" ht="15.75" x14ac:dyDescent="0.25">
      <c r="A78" s="25" t="s">
        <v>938</v>
      </c>
      <c r="B78" s="24">
        <v>373.25261999999998</v>
      </c>
    </row>
    <row r="79" spans="1:2" ht="16.5" thickBot="1" x14ac:dyDescent="0.3">
      <c r="A79" s="23" t="s">
        <v>937</v>
      </c>
      <c r="B79" s="22">
        <v>-3453.2784100000003</v>
      </c>
    </row>
  </sheetData>
  <mergeCells count="1">
    <mergeCell ref="A1:B1"/>
  </mergeCells>
  <pageMargins left="0.7" right="0.7" top="0.75" bottom="0.75" header="0.3" footer="0.3"/>
  <pageSetup paperSize="9" scale="59" orientation="portrait" useFirstPageNumber="1" verticalDpi="599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1879"/>
  <sheetViews>
    <sheetView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G1890" sqref="G1890"/>
    </sheetView>
  </sheetViews>
  <sheetFormatPr defaultRowHeight="15" x14ac:dyDescent="0.25"/>
  <cols>
    <col min="1" max="1" width="4" bestFit="1" customWidth="1"/>
    <col min="2" max="5" width="3" bestFit="1" customWidth="1"/>
    <col min="6" max="6" width="62.5703125" bestFit="1" customWidth="1"/>
    <col min="7" max="8" width="16.42578125" style="1" bestFit="1" customWidth="1"/>
  </cols>
  <sheetData>
    <row r="1" spans="1:8" x14ac:dyDescent="0.25">
      <c r="G1" s="1" t="s">
        <v>915</v>
      </c>
      <c r="H1" s="1" t="s">
        <v>916</v>
      </c>
    </row>
    <row r="2" spans="1:8" hidden="1" x14ac:dyDescent="0.25">
      <c r="A2">
        <v>101</v>
      </c>
      <c r="B2">
        <v>1</v>
      </c>
      <c r="C2">
        <v>0</v>
      </c>
      <c r="D2">
        <v>0</v>
      </c>
      <c r="E2">
        <v>0</v>
      </c>
      <c r="F2" t="s">
        <v>581</v>
      </c>
      <c r="G2" s="1">
        <v>304840</v>
      </c>
      <c r="H2" s="1">
        <v>304840</v>
      </c>
    </row>
    <row r="3" spans="1:8" hidden="1" x14ac:dyDescent="0.25">
      <c r="A3">
        <v>101</v>
      </c>
      <c r="B3">
        <v>2</v>
      </c>
      <c r="C3">
        <v>0</v>
      </c>
      <c r="D3">
        <v>0</v>
      </c>
      <c r="E3">
        <v>0</v>
      </c>
      <c r="F3" t="s">
        <v>582</v>
      </c>
      <c r="G3" s="1">
        <v>304840</v>
      </c>
      <c r="H3" s="1">
        <v>69500</v>
      </c>
    </row>
    <row r="4" spans="1:8" hidden="1" x14ac:dyDescent="0.25">
      <c r="A4">
        <v>102</v>
      </c>
      <c r="B4">
        <v>1</v>
      </c>
      <c r="C4">
        <v>1</v>
      </c>
      <c r="D4">
        <v>1</v>
      </c>
      <c r="E4">
        <v>0</v>
      </c>
      <c r="F4" t="s">
        <v>0</v>
      </c>
      <c r="G4" s="1">
        <v>3227077.85</v>
      </c>
      <c r="H4" s="1">
        <v>227077.85</v>
      </c>
    </row>
    <row r="5" spans="1:8" hidden="1" x14ac:dyDescent="0.25">
      <c r="A5">
        <v>102</v>
      </c>
      <c r="B5">
        <v>1</v>
      </c>
      <c r="C5">
        <v>1</v>
      </c>
      <c r="D5">
        <v>2</v>
      </c>
      <c r="E5">
        <v>0</v>
      </c>
      <c r="F5" t="s">
        <v>1</v>
      </c>
      <c r="G5" s="1">
        <v>16164346.25</v>
      </c>
      <c r="H5" s="1">
        <v>15709561.07</v>
      </c>
    </row>
    <row r="6" spans="1:8" hidden="1" x14ac:dyDescent="0.25">
      <c r="A6">
        <v>102</v>
      </c>
      <c r="B6">
        <v>1</v>
      </c>
      <c r="C6">
        <v>11</v>
      </c>
      <c r="D6">
        <v>2</v>
      </c>
      <c r="E6">
        <v>0</v>
      </c>
      <c r="F6" t="s">
        <v>1</v>
      </c>
      <c r="G6" s="1">
        <v>550000</v>
      </c>
      <c r="H6" s="1">
        <v>14338</v>
      </c>
    </row>
    <row r="7" spans="1:8" hidden="1" x14ac:dyDescent="0.25">
      <c r="A7">
        <v>102</v>
      </c>
      <c r="B7">
        <v>6</v>
      </c>
      <c r="C7">
        <v>1</v>
      </c>
      <c r="D7">
        <v>1</v>
      </c>
      <c r="E7">
        <v>0</v>
      </c>
      <c r="F7" t="s">
        <v>0</v>
      </c>
      <c r="G7" s="1">
        <v>3217116.59</v>
      </c>
      <c r="H7" s="1">
        <v>3217116.59</v>
      </c>
    </row>
    <row r="8" spans="1:8" hidden="1" x14ac:dyDescent="0.25">
      <c r="A8">
        <v>102</v>
      </c>
      <c r="B8">
        <v>6</v>
      </c>
      <c r="C8">
        <v>1</v>
      </c>
      <c r="D8">
        <v>2</v>
      </c>
      <c r="E8">
        <v>0</v>
      </c>
      <c r="F8" t="s">
        <v>1</v>
      </c>
      <c r="G8" s="1">
        <v>35822916.710000001</v>
      </c>
      <c r="H8" s="1">
        <v>35567526.43</v>
      </c>
    </row>
    <row r="9" spans="1:8" hidden="1" x14ac:dyDescent="0.25">
      <c r="A9">
        <v>102</v>
      </c>
      <c r="B9">
        <v>6</v>
      </c>
      <c r="C9">
        <v>99</v>
      </c>
      <c r="D9">
        <v>2</v>
      </c>
      <c r="E9">
        <v>0</v>
      </c>
      <c r="F9" t="s">
        <v>1</v>
      </c>
      <c r="G9" s="1">
        <v>64752.97</v>
      </c>
      <c r="H9" s="1">
        <v>64027.99</v>
      </c>
    </row>
    <row r="10" spans="1:8" hidden="1" x14ac:dyDescent="0.25">
      <c r="A10">
        <v>102</v>
      </c>
      <c r="B10">
        <v>7</v>
      </c>
      <c r="C10">
        <v>1</v>
      </c>
      <c r="D10">
        <v>1</v>
      </c>
      <c r="E10">
        <v>0</v>
      </c>
      <c r="F10" t="s">
        <v>0</v>
      </c>
      <c r="G10" s="1">
        <v>3274629.35</v>
      </c>
      <c r="H10" s="1">
        <v>274629.34999999998</v>
      </c>
    </row>
    <row r="11" spans="1:8" hidden="1" x14ac:dyDescent="0.25">
      <c r="A11">
        <v>102</v>
      </c>
      <c r="B11">
        <v>7</v>
      </c>
      <c r="C11">
        <v>1</v>
      </c>
      <c r="D11">
        <v>2</v>
      </c>
      <c r="E11">
        <v>0</v>
      </c>
      <c r="F11" t="s">
        <v>1</v>
      </c>
      <c r="G11" s="1">
        <v>18458451.829999998</v>
      </c>
      <c r="H11" s="1">
        <v>17093731.829999998</v>
      </c>
    </row>
    <row r="12" spans="1:8" hidden="1" x14ac:dyDescent="0.25">
      <c r="A12">
        <v>102</v>
      </c>
      <c r="B12">
        <v>7</v>
      </c>
      <c r="C12">
        <v>99</v>
      </c>
      <c r="D12">
        <v>2</v>
      </c>
      <c r="E12">
        <v>0</v>
      </c>
      <c r="F12" t="s">
        <v>1</v>
      </c>
      <c r="G12" s="1">
        <v>575677.25</v>
      </c>
      <c r="H12" s="1">
        <v>475443.28</v>
      </c>
    </row>
    <row r="13" spans="1:8" hidden="1" x14ac:dyDescent="0.25">
      <c r="A13">
        <v>102</v>
      </c>
      <c r="B13">
        <v>9</v>
      </c>
      <c r="C13">
        <v>1</v>
      </c>
      <c r="D13">
        <v>1</v>
      </c>
      <c r="E13">
        <v>0</v>
      </c>
      <c r="F13" t="s">
        <v>0</v>
      </c>
      <c r="G13" s="1">
        <v>6278830.04</v>
      </c>
      <c r="H13" s="1">
        <v>3278830.04</v>
      </c>
    </row>
    <row r="14" spans="1:8" hidden="1" x14ac:dyDescent="0.25">
      <c r="A14">
        <v>102</v>
      </c>
      <c r="B14">
        <v>9</v>
      </c>
      <c r="C14">
        <v>1</v>
      </c>
      <c r="D14">
        <v>2</v>
      </c>
      <c r="E14">
        <v>0</v>
      </c>
      <c r="F14" t="s">
        <v>1</v>
      </c>
      <c r="G14" s="1">
        <v>16683997.02</v>
      </c>
      <c r="H14" s="1">
        <v>16384163.09</v>
      </c>
    </row>
    <row r="15" spans="1:8" hidden="1" x14ac:dyDescent="0.25">
      <c r="A15">
        <v>102</v>
      </c>
      <c r="B15">
        <v>10</v>
      </c>
      <c r="C15">
        <v>1</v>
      </c>
      <c r="D15">
        <v>1</v>
      </c>
      <c r="E15">
        <v>0</v>
      </c>
      <c r="F15" t="s">
        <v>0</v>
      </c>
      <c r="G15" s="1">
        <v>3298021.31</v>
      </c>
      <c r="H15" s="1">
        <v>298021.31</v>
      </c>
    </row>
    <row r="16" spans="1:8" hidden="1" x14ac:dyDescent="0.25">
      <c r="A16">
        <v>102</v>
      </c>
      <c r="B16">
        <v>10</v>
      </c>
      <c r="C16">
        <v>1</v>
      </c>
      <c r="D16">
        <v>2</v>
      </c>
      <c r="E16">
        <v>0</v>
      </c>
      <c r="F16" t="s">
        <v>1</v>
      </c>
      <c r="G16" s="1">
        <v>13115405.18</v>
      </c>
      <c r="H16" s="1">
        <v>12893079.619999999</v>
      </c>
    </row>
    <row r="17" spans="1:8" hidden="1" x14ac:dyDescent="0.25">
      <c r="A17">
        <v>102</v>
      </c>
      <c r="B17">
        <v>13</v>
      </c>
      <c r="C17">
        <v>1</v>
      </c>
      <c r="D17">
        <v>1</v>
      </c>
      <c r="E17">
        <v>0</v>
      </c>
      <c r="F17" t="s">
        <v>0</v>
      </c>
      <c r="G17" s="1">
        <v>3185651.61</v>
      </c>
      <c r="H17" s="1">
        <v>164338.9</v>
      </c>
    </row>
    <row r="18" spans="1:8" hidden="1" x14ac:dyDescent="0.25">
      <c r="A18">
        <v>102</v>
      </c>
      <c r="B18">
        <v>13</v>
      </c>
      <c r="C18">
        <v>1</v>
      </c>
      <c r="D18">
        <v>2</v>
      </c>
      <c r="E18">
        <v>0</v>
      </c>
      <c r="F18" t="s">
        <v>1</v>
      </c>
      <c r="G18" s="1">
        <v>37497365.310000002</v>
      </c>
      <c r="H18" s="1">
        <v>36977097.189999998</v>
      </c>
    </row>
    <row r="19" spans="1:8" hidden="1" x14ac:dyDescent="0.25">
      <c r="A19">
        <v>102</v>
      </c>
      <c r="B19">
        <v>16</v>
      </c>
      <c r="C19">
        <v>1</v>
      </c>
      <c r="D19">
        <v>1</v>
      </c>
      <c r="E19">
        <v>0</v>
      </c>
      <c r="F19" t="s">
        <v>0</v>
      </c>
      <c r="G19" s="1">
        <v>9229534.0899999999</v>
      </c>
      <c r="H19" s="1">
        <v>6229534.0899999999</v>
      </c>
    </row>
    <row r="20" spans="1:8" hidden="1" x14ac:dyDescent="0.25">
      <c r="A20">
        <v>102</v>
      </c>
      <c r="B20">
        <v>16</v>
      </c>
      <c r="C20">
        <v>1</v>
      </c>
      <c r="D20">
        <v>2</v>
      </c>
      <c r="E20">
        <v>0</v>
      </c>
      <c r="F20" t="s">
        <v>1</v>
      </c>
      <c r="G20" s="1">
        <v>31816229.149999999</v>
      </c>
      <c r="H20" s="1">
        <v>31075023.010000002</v>
      </c>
    </row>
    <row r="21" spans="1:8" hidden="1" x14ac:dyDescent="0.25">
      <c r="A21">
        <v>102</v>
      </c>
      <c r="B21">
        <v>21</v>
      </c>
      <c r="C21">
        <v>1</v>
      </c>
      <c r="D21">
        <v>1</v>
      </c>
      <c r="E21">
        <v>0</v>
      </c>
      <c r="F21" t="s">
        <v>0</v>
      </c>
      <c r="G21" s="1">
        <v>3000000</v>
      </c>
      <c r="H21" s="1">
        <v>0</v>
      </c>
    </row>
    <row r="22" spans="1:8" hidden="1" x14ac:dyDescent="0.25">
      <c r="A22">
        <v>102</v>
      </c>
      <c r="B22">
        <v>21</v>
      </c>
      <c r="C22">
        <v>1</v>
      </c>
      <c r="D22">
        <v>2</v>
      </c>
      <c r="E22">
        <v>0</v>
      </c>
      <c r="F22" t="s">
        <v>1</v>
      </c>
      <c r="G22" s="1">
        <v>19968695.120000001</v>
      </c>
      <c r="H22" s="1">
        <v>19880436.489999998</v>
      </c>
    </row>
    <row r="23" spans="1:8" hidden="1" x14ac:dyDescent="0.25">
      <c r="A23">
        <v>102</v>
      </c>
      <c r="B23">
        <v>22</v>
      </c>
      <c r="C23">
        <v>1</v>
      </c>
      <c r="D23">
        <v>1</v>
      </c>
      <c r="E23">
        <v>0</v>
      </c>
      <c r="F23" t="s">
        <v>0</v>
      </c>
      <c r="G23" s="1">
        <v>3269604.61</v>
      </c>
      <c r="H23" s="1">
        <v>269604.61</v>
      </c>
    </row>
    <row r="24" spans="1:8" hidden="1" x14ac:dyDescent="0.25">
      <c r="A24">
        <v>102</v>
      </c>
      <c r="B24">
        <v>22</v>
      </c>
      <c r="C24">
        <v>1</v>
      </c>
      <c r="D24">
        <v>2</v>
      </c>
      <c r="E24">
        <v>0</v>
      </c>
      <c r="F24" t="s">
        <v>1</v>
      </c>
      <c r="G24" s="1">
        <v>15322636.01</v>
      </c>
      <c r="H24" s="1">
        <v>15154802.609999999</v>
      </c>
    </row>
    <row r="25" spans="1:8" hidden="1" x14ac:dyDescent="0.25">
      <c r="A25">
        <v>102</v>
      </c>
      <c r="B25">
        <v>22</v>
      </c>
      <c r="C25">
        <v>2</v>
      </c>
      <c r="D25">
        <v>2</v>
      </c>
      <c r="E25">
        <v>0</v>
      </c>
      <c r="F25" t="s">
        <v>1</v>
      </c>
      <c r="G25" s="1">
        <v>33.33</v>
      </c>
      <c r="H25" s="1">
        <v>33.33</v>
      </c>
    </row>
    <row r="26" spans="1:8" hidden="1" x14ac:dyDescent="0.25">
      <c r="A26">
        <v>102</v>
      </c>
      <c r="B26">
        <v>22</v>
      </c>
      <c r="C26">
        <v>3</v>
      </c>
      <c r="D26">
        <v>2</v>
      </c>
      <c r="E26">
        <v>0</v>
      </c>
      <c r="F26" t="s">
        <v>1</v>
      </c>
      <c r="G26" s="1">
        <v>5.4</v>
      </c>
      <c r="H26" s="1">
        <v>5.4</v>
      </c>
    </row>
    <row r="27" spans="1:8" hidden="1" x14ac:dyDescent="0.25">
      <c r="A27">
        <v>102</v>
      </c>
      <c r="B27">
        <v>22</v>
      </c>
      <c r="C27">
        <v>4</v>
      </c>
      <c r="D27">
        <v>2</v>
      </c>
      <c r="E27">
        <v>0</v>
      </c>
      <c r="F27" t="s">
        <v>1</v>
      </c>
      <c r="G27" s="1">
        <v>41.35</v>
      </c>
      <c r="H27" s="1">
        <v>41.35</v>
      </c>
    </row>
    <row r="28" spans="1:8" hidden="1" x14ac:dyDescent="0.25">
      <c r="A28">
        <v>102</v>
      </c>
      <c r="B28">
        <v>22</v>
      </c>
      <c r="C28">
        <v>99</v>
      </c>
      <c r="D28">
        <v>2</v>
      </c>
      <c r="E28">
        <v>0</v>
      </c>
      <c r="F28" t="s">
        <v>1</v>
      </c>
      <c r="G28" s="1">
        <v>10.95</v>
      </c>
      <c r="H28" s="1">
        <v>10.95</v>
      </c>
    </row>
    <row r="29" spans="1:8" hidden="1" x14ac:dyDescent="0.25">
      <c r="A29">
        <v>102</v>
      </c>
      <c r="B29">
        <v>25</v>
      </c>
      <c r="C29">
        <v>1</v>
      </c>
      <c r="D29">
        <v>1</v>
      </c>
      <c r="E29">
        <v>0</v>
      </c>
      <c r="F29" t="s">
        <v>0</v>
      </c>
      <c r="G29" s="1">
        <v>3000000</v>
      </c>
      <c r="H29" s="1">
        <v>0</v>
      </c>
    </row>
    <row r="30" spans="1:8" hidden="1" x14ac:dyDescent="0.25">
      <c r="A30">
        <v>102</v>
      </c>
      <c r="B30">
        <v>25</v>
      </c>
      <c r="C30">
        <v>1</v>
      </c>
      <c r="D30">
        <v>2</v>
      </c>
      <c r="E30">
        <v>0</v>
      </c>
      <c r="F30" t="s">
        <v>1</v>
      </c>
      <c r="G30" s="1">
        <v>15169569.960000001</v>
      </c>
      <c r="H30" s="1">
        <v>14191114.82</v>
      </c>
    </row>
    <row r="31" spans="1:8" hidden="1" x14ac:dyDescent="0.25">
      <c r="A31">
        <v>102</v>
      </c>
      <c r="B31">
        <v>27</v>
      </c>
      <c r="C31">
        <v>1</v>
      </c>
      <c r="D31">
        <v>1</v>
      </c>
      <c r="E31">
        <v>0</v>
      </c>
      <c r="F31" t="s">
        <v>0</v>
      </c>
      <c r="G31" s="1">
        <v>3270754.66</v>
      </c>
      <c r="H31" s="1">
        <v>270754.65999999997</v>
      </c>
    </row>
    <row r="32" spans="1:8" hidden="1" x14ac:dyDescent="0.25">
      <c r="A32">
        <v>102</v>
      </c>
      <c r="B32">
        <v>27</v>
      </c>
      <c r="C32">
        <v>1</v>
      </c>
      <c r="D32">
        <v>2</v>
      </c>
      <c r="E32">
        <v>0</v>
      </c>
      <c r="F32" t="s">
        <v>1</v>
      </c>
      <c r="G32" s="1">
        <v>19091201.800000001</v>
      </c>
      <c r="H32" s="1">
        <v>18831435.829999998</v>
      </c>
    </row>
    <row r="33" spans="1:8" hidden="1" x14ac:dyDescent="0.25">
      <c r="A33">
        <v>102</v>
      </c>
      <c r="B33">
        <v>31</v>
      </c>
      <c r="C33">
        <v>1</v>
      </c>
      <c r="D33">
        <v>1</v>
      </c>
      <c r="E33">
        <v>0</v>
      </c>
      <c r="F33" t="s">
        <v>0</v>
      </c>
      <c r="G33" s="1">
        <v>3245820.59</v>
      </c>
      <c r="H33" s="1">
        <v>245820.59</v>
      </c>
    </row>
    <row r="34" spans="1:8" hidden="1" x14ac:dyDescent="0.25">
      <c r="A34">
        <v>102</v>
      </c>
      <c r="B34">
        <v>31</v>
      </c>
      <c r="C34">
        <v>1</v>
      </c>
      <c r="D34">
        <v>2</v>
      </c>
      <c r="E34">
        <v>0</v>
      </c>
      <c r="F34" t="s">
        <v>1</v>
      </c>
      <c r="G34" s="1">
        <v>16230219.109999999</v>
      </c>
      <c r="H34" s="1">
        <v>15971779.84</v>
      </c>
    </row>
    <row r="35" spans="1:8" hidden="1" x14ac:dyDescent="0.25">
      <c r="A35">
        <v>102</v>
      </c>
      <c r="B35">
        <v>34</v>
      </c>
      <c r="C35">
        <v>1</v>
      </c>
      <c r="D35">
        <v>2</v>
      </c>
      <c r="E35">
        <v>0</v>
      </c>
      <c r="F35" t="s">
        <v>1</v>
      </c>
      <c r="G35" s="1">
        <v>6862802.8899999997</v>
      </c>
      <c r="H35" s="1">
        <v>6831024.8899999997</v>
      </c>
    </row>
    <row r="36" spans="1:8" hidden="1" x14ac:dyDescent="0.25">
      <c r="A36">
        <v>102</v>
      </c>
      <c r="B36">
        <v>34</v>
      </c>
      <c r="C36">
        <v>6</v>
      </c>
      <c r="D36">
        <v>1</v>
      </c>
      <c r="E36">
        <v>0</v>
      </c>
      <c r="F36" t="s">
        <v>0</v>
      </c>
      <c r="G36" s="1">
        <v>41880487.93</v>
      </c>
      <c r="H36" s="1">
        <v>21880487.93</v>
      </c>
    </row>
    <row r="37" spans="1:8" hidden="1" x14ac:dyDescent="0.25">
      <c r="A37">
        <v>102</v>
      </c>
      <c r="B37">
        <v>34</v>
      </c>
      <c r="C37">
        <v>6</v>
      </c>
      <c r="D37">
        <v>2</v>
      </c>
      <c r="E37">
        <v>0</v>
      </c>
      <c r="F37" t="s">
        <v>1</v>
      </c>
      <c r="G37" s="1">
        <v>277899825.55000001</v>
      </c>
      <c r="H37" s="1">
        <v>274965696.76999998</v>
      </c>
    </row>
    <row r="38" spans="1:8" hidden="1" x14ac:dyDescent="0.25">
      <c r="A38">
        <v>102</v>
      </c>
      <c r="B38">
        <v>34</v>
      </c>
      <c r="C38">
        <v>8</v>
      </c>
      <c r="D38">
        <v>2</v>
      </c>
      <c r="E38">
        <v>0</v>
      </c>
      <c r="F38" t="s">
        <v>1</v>
      </c>
      <c r="G38" s="1">
        <v>300000</v>
      </c>
      <c r="H38" s="1">
        <v>0</v>
      </c>
    </row>
    <row r="39" spans="1:8" hidden="1" x14ac:dyDescent="0.25">
      <c r="A39">
        <v>102</v>
      </c>
      <c r="B39">
        <v>34</v>
      </c>
      <c r="C39">
        <v>18</v>
      </c>
      <c r="D39">
        <v>2</v>
      </c>
      <c r="E39">
        <v>0</v>
      </c>
      <c r="F39" t="s">
        <v>1</v>
      </c>
      <c r="G39" s="1">
        <v>5600</v>
      </c>
      <c r="H39" s="1">
        <v>5600</v>
      </c>
    </row>
    <row r="40" spans="1:8" hidden="1" x14ac:dyDescent="0.25">
      <c r="A40">
        <v>102</v>
      </c>
      <c r="B40">
        <v>34</v>
      </c>
      <c r="C40">
        <v>99</v>
      </c>
      <c r="D40">
        <v>1</v>
      </c>
      <c r="E40">
        <v>0</v>
      </c>
      <c r="F40" t="s">
        <v>0</v>
      </c>
      <c r="G40" s="1">
        <v>29000000</v>
      </c>
      <c r="H40" s="1">
        <v>9000000</v>
      </c>
    </row>
    <row r="41" spans="1:8" hidden="1" x14ac:dyDescent="0.25">
      <c r="A41">
        <v>102</v>
      </c>
      <c r="B41">
        <v>34</v>
      </c>
      <c r="C41">
        <v>99</v>
      </c>
      <c r="D41">
        <v>2</v>
      </c>
      <c r="E41">
        <v>0</v>
      </c>
      <c r="F41" t="s">
        <v>1</v>
      </c>
      <c r="G41" s="1">
        <v>92087019.150000006</v>
      </c>
      <c r="H41" s="1">
        <v>91158447.329999998</v>
      </c>
    </row>
    <row r="42" spans="1:8" hidden="1" x14ac:dyDescent="0.25">
      <c r="A42">
        <v>102</v>
      </c>
      <c r="B42">
        <v>35</v>
      </c>
      <c r="C42">
        <v>1</v>
      </c>
      <c r="D42">
        <v>1</v>
      </c>
      <c r="E42">
        <v>0</v>
      </c>
      <c r="F42" t="s">
        <v>0</v>
      </c>
      <c r="G42" s="1">
        <v>3242467.28</v>
      </c>
      <c r="H42" s="1">
        <v>242467.28</v>
      </c>
    </row>
    <row r="43" spans="1:8" hidden="1" x14ac:dyDescent="0.25">
      <c r="A43">
        <v>102</v>
      </c>
      <c r="B43">
        <v>35</v>
      </c>
      <c r="C43">
        <v>1</v>
      </c>
      <c r="D43">
        <v>2</v>
      </c>
      <c r="E43">
        <v>0</v>
      </c>
      <c r="F43" t="s">
        <v>1</v>
      </c>
      <c r="G43" s="1">
        <v>17299240.34</v>
      </c>
      <c r="H43" s="1">
        <v>17046186.16</v>
      </c>
    </row>
    <row r="44" spans="1:8" hidden="1" x14ac:dyDescent="0.25">
      <c r="A44">
        <v>102</v>
      </c>
      <c r="B44">
        <v>35</v>
      </c>
      <c r="C44">
        <v>3</v>
      </c>
      <c r="D44">
        <v>2</v>
      </c>
      <c r="E44">
        <v>0</v>
      </c>
      <c r="F44" t="s">
        <v>1</v>
      </c>
      <c r="G44" s="1">
        <v>1173264.54</v>
      </c>
      <c r="H44" s="1">
        <v>1078500</v>
      </c>
    </row>
    <row r="45" spans="1:8" hidden="1" x14ac:dyDescent="0.25">
      <c r="A45">
        <v>102</v>
      </c>
      <c r="B45">
        <v>37</v>
      </c>
      <c r="C45">
        <v>1</v>
      </c>
      <c r="D45">
        <v>1</v>
      </c>
      <c r="E45">
        <v>0</v>
      </c>
      <c r="F45" t="s">
        <v>0</v>
      </c>
      <c r="G45" s="1">
        <v>3269834.63</v>
      </c>
      <c r="H45" s="1">
        <v>269834.63</v>
      </c>
    </row>
    <row r="46" spans="1:8" hidden="1" x14ac:dyDescent="0.25">
      <c r="A46">
        <v>102</v>
      </c>
      <c r="B46">
        <v>37</v>
      </c>
      <c r="C46">
        <v>1</v>
      </c>
      <c r="D46">
        <v>2</v>
      </c>
      <c r="E46">
        <v>0</v>
      </c>
      <c r="F46" t="s">
        <v>1</v>
      </c>
      <c r="G46" s="1">
        <v>13165262.59</v>
      </c>
      <c r="H46" s="1">
        <v>12698622.529999999</v>
      </c>
    </row>
    <row r="47" spans="1:8" hidden="1" x14ac:dyDescent="0.25">
      <c r="A47">
        <v>102</v>
      </c>
      <c r="B47">
        <v>38</v>
      </c>
      <c r="C47">
        <v>1</v>
      </c>
      <c r="D47">
        <v>1</v>
      </c>
      <c r="E47">
        <v>0</v>
      </c>
      <c r="F47" t="s">
        <v>0</v>
      </c>
      <c r="G47" s="1">
        <v>3000000</v>
      </c>
      <c r="H47" s="1">
        <v>0</v>
      </c>
    </row>
    <row r="48" spans="1:8" hidden="1" x14ac:dyDescent="0.25">
      <c r="A48">
        <v>102</v>
      </c>
      <c r="B48">
        <v>38</v>
      </c>
      <c r="C48">
        <v>1</v>
      </c>
      <c r="D48">
        <v>2</v>
      </c>
      <c r="E48">
        <v>0</v>
      </c>
      <c r="F48" t="s">
        <v>1</v>
      </c>
      <c r="G48" s="1">
        <v>17650610.93</v>
      </c>
      <c r="H48" s="1">
        <v>16697500.6</v>
      </c>
    </row>
    <row r="49" spans="1:8" hidden="1" x14ac:dyDescent="0.25">
      <c r="A49">
        <v>102</v>
      </c>
      <c r="B49">
        <v>42</v>
      </c>
      <c r="C49">
        <v>1</v>
      </c>
      <c r="D49">
        <v>1</v>
      </c>
      <c r="E49">
        <v>0</v>
      </c>
      <c r="F49" t="s">
        <v>0</v>
      </c>
      <c r="G49" s="1">
        <v>6299836.9800000004</v>
      </c>
      <c r="H49" s="1">
        <v>3299836.98</v>
      </c>
    </row>
    <row r="50" spans="1:8" hidden="1" x14ac:dyDescent="0.25">
      <c r="A50">
        <v>102</v>
      </c>
      <c r="B50">
        <v>42</v>
      </c>
      <c r="C50">
        <v>1</v>
      </c>
      <c r="D50">
        <v>2</v>
      </c>
      <c r="E50">
        <v>0</v>
      </c>
      <c r="F50" t="s">
        <v>1</v>
      </c>
      <c r="G50" s="1">
        <v>23134462.329999998</v>
      </c>
      <c r="H50" s="1">
        <v>22219896.859999999</v>
      </c>
    </row>
    <row r="51" spans="1:8" hidden="1" x14ac:dyDescent="0.25">
      <c r="A51">
        <v>102</v>
      </c>
      <c r="B51">
        <v>42</v>
      </c>
      <c r="C51">
        <v>99</v>
      </c>
      <c r="D51">
        <v>2</v>
      </c>
      <c r="E51">
        <v>0</v>
      </c>
      <c r="F51" t="s">
        <v>1</v>
      </c>
      <c r="G51" s="1">
        <v>750000</v>
      </c>
      <c r="H51" s="1">
        <v>227823.06</v>
      </c>
    </row>
    <row r="52" spans="1:8" hidden="1" x14ac:dyDescent="0.25">
      <c r="A52">
        <v>102</v>
      </c>
      <c r="B52">
        <v>43</v>
      </c>
      <c r="C52">
        <v>1</v>
      </c>
      <c r="D52">
        <v>1</v>
      </c>
      <c r="E52">
        <v>0</v>
      </c>
      <c r="F52" t="s">
        <v>0</v>
      </c>
      <c r="G52" s="1">
        <v>3225642.11</v>
      </c>
      <c r="H52" s="1">
        <v>225642.11</v>
      </c>
    </row>
    <row r="53" spans="1:8" hidden="1" x14ac:dyDescent="0.25">
      <c r="A53">
        <v>102</v>
      </c>
      <c r="B53">
        <v>43</v>
      </c>
      <c r="C53">
        <v>1</v>
      </c>
      <c r="D53">
        <v>2</v>
      </c>
      <c r="E53">
        <v>0</v>
      </c>
      <c r="F53" t="s">
        <v>1</v>
      </c>
      <c r="G53" s="1">
        <v>17999834.27</v>
      </c>
      <c r="H53" s="1">
        <v>17917864.260000002</v>
      </c>
    </row>
    <row r="54" spans="1:8" hidden="1" x14ac:dyDescent="0.25">
      <c r="A54">
        <v>102</v>
      </c>
      <c r="B54">
        <v>43</v>
      </c>
      <c r="C54">
        <v>2</v>
      </c>
      <c r="D54">
        <v>2</v>
      </c>
      <c r="E54">
        <v>0</v>
      </c>
      <c r="F54" t="s">
        <v>1</v>
      </c>
      <c r="G54" s="1">
        <v>240208.48</v>
      </c>
      <c r="H54" s="1">
        <v>240208.48</v>
      </c>
    </row>
    <row r="55" spans="1:8" hidden="1" x14ac:dyDescent="0.25">
      <c r="A55">
        <v>102</v>
      </c>
      <c r="B55">
        <v>43</v>
      </c>
      <c r="C55">
        <v>3</v>
      </c>
      <c r="D55">
        <v>2</v>
      </c>
      <c r="E55">
        <v>0</v>
      </c>
      <c r="F55" t="s">
        <v>1</v>
      </c>
      <c r="G55" s="1">
        <v>3658.94</v>
      </c>
      <c r="H55" s="1">
        <v>3658.94</v>
      </c>
    </row>
    <row r="56" spans="1:8" hidden="1" x14ac:dyDescent="0.25">
      <c r="A56">
        <v>102</v>
      </c>
      <c r="B56">
        <v>44</v>
      </c>
      <c r="C56">
        <v>1</v>
      </c>
      <c r="D56">
        <v>1</v>
      </c>
      <c r="E56">
        <v>0</v>
      </c>
      <c r="F56" t="s">
        <v>0</v>
      </c>
      <c r="G56" s="1">
        <v>3300922.07</v>
      </c>
      <c r="H56" s="1">
        <v>300922.07</v>
      </c>
    </row>
    <row r="57" spans="1:8" hidden="1" x14ac:dyDescent="0.25">
      <c r="A57">
        <v>102</v>
      </c>
      <c r="B57">
        <v>44</v>
      </c>
      <c r="C57">
        <v>1</v>
      </c>
      <c r="D57">
        <v>2</v>
      </c>
      <c r="E57">
        <v>0</v>
      </c>
      <c r="F57" t="s">
        <v>1</v>
      </c>
      <c r="G57" s="1">
        <v>10063134.050000001</v>
      </c>
      <c r="H57" s="1">
        <v>9934218.7200000007</v>
      </c>
    </row>
    <row r="58" spans="1:8" hidden="1" x14ac:dyDescent="0.25">
      <c r="A58">
        <v>102</v>
      </c>
      <c r="B58">
        <v>55</v>
      </c>
      <c r="C58">
        <v>1</v>
      </c>
      <c r="D58">
        <v>1</v>
      </c>
      <c r="E58">
        <v>0</v>
      </c>
      <c r="F58" t="s">
        <v>0</v>
      </c>
      <c r="G58" s="1">
        <v>3225572.44</v>
      </c>
      <c r="H58" s="1">
        <v>225572.44</v>
      </c>
    </row>
    <row r="59" spans="1:8" hidden="1" x14ac:dyDescent="0.25">
      <c r="A59">
        <v>102</v>
      </c>
      <c r="B59">
        <v>55</v>
      </c>
      <c r="C59">
        <v>1</v>
      </c>
      <c r="D59">
        <v>2</v>
      </c>
      <c r="E59">
        <v>0</v>
      </c>
      <c r="F59" t="s">
        <v>1</v>
      </c>
      <c r="G59" s="1">
        <v>16420263.27</v>
      </c>
      <c r="H59" s="1">
        <v>15870149.359999999</v>
      </c>
    </row>
    <row r="60" spans="1:8" hidden="1" x14ac:dyDescent="0.25">
      <c r="A60">
        <v>102</v>
      </c>
      <c r="B60">
        <v>55</v>
      </c>
      <c r="C60">
        <v>99</v>
      </c>
      <c r="D60">
        <v>2</v>
      </c>
      <c r="E60">
        <v>0</v>
      </c>
      <c r="F60" t="s">
        <v>1</v>
      </c>
      <c r="G60" s="1">
        <v>700553.77</v>
      </c>
      <c r="H60" s="1">
        <v>622154.14</v>
      </c>
    </row>
    <row r="61" spans="1:8" hidden="1" x14ac:dyDescent="0.25">
      <c r="A61">
        <v>102</v>
      </c>
      <c r="B61">
        <v>58</v>
      </c>
      <c r="C61">
        <v>1</v>
      </c>
      <c r="D61">
        <v>1</v>
      </c>
      <c r="E61">
        <v>0</v>
      </c>
      <c r="F61" t="s">
        <v>0</v>
      </c>
      <c r="G61" s="1">
        <v>6303234.3300000001</v>
      </c>
      <c r="H61" s="1">
        <v>3282611.38</v>
      </c>
    </row>
    <row r="62" spans="1:8" hidden="1" x14ac:dyDescent="0.25">
      <c r="A62">
        <v>102</v>
      </c>
      <c r="B62">
        <v>58</v>
      </c>
      <c r="C62">
        <v>1</v>
      </c>
      <c r="D62">
        <v>2</v>
      </c>
      <c r="E62">
        <v>0</v>
      </c>
      <c r="F62" t="s">
        <v>1</v>
      </c>
      <c r="G62" s="1">
        <v>22864989.870000001</v>
      </c>
      <c r="H62" s="1">
        <v>22747374.370000001</v>
      </c>
    </row>
    <row r="63" spans="1:8" hidden="1" x14ac:dyDescent="0.25">
      <c r="A63">
        <v>102</v>
      </c>
      <c r="B63">
        <v>60</v>
      </c>
      <c r="C63">
        <v>1</v>
      </c>
      <c r="D63">
        <v>1</v>
      </c>
      <c r="E63">
        <v>0</v>
      </c>
      <c r="F63" t="s">
        <v>0</v>
      </c>
      <c r="G63" s="1">
        <v>3266559.62</v>
      </c>
      <c r="H63" s="1">
        <v>266559.62</v>
      </c>
    </row>
    <row r="64" spans="1:8" hidden="1" x14ac:dyDescent="0.25">
      <c r="A64">
        <v>102</v>
      </c>
      <c r="B64">
        <v>60</v>
      </c>
      <c r="C64">
        <v>1</v>
      </c>
      <c r="D64">
        <v>2</v>
      </c>
      <c r="E64">
        <v>0</v>
      </c>
      <c r="F64" t="s">
        <v>1</v>
      </c>
      <c r="G64" s="1">
        <v>14382998.220000001</v>
      </c>
      <c r="H64" s="1">
        <v>14289121.15</v>
      </c>
    </row>
    <row r="65" spans="1:8" hidden="1" x14ac:dyDescent="0.25">
      <c r="A65">
        <v>102</v>
      </c>
      <c r="B65">
        <v>60</v>
      </c>
      <c r="C65">
        <v>99</v>
      </c>
      <c r="D65">
        <v>2</v>
      </c>
      <c r="E65">
        <v>0</v>
      </c>
      <c r="F65" t="s">
        <v>1</v>
      </c>
      <c r="G65" s="1">
        <v>1553747.07</v>
      </c>
      <c r="H65" s="1">
        <v>1533892.87</v>
      </c>
    </row>
    <row r="66" spans="1:8" hidden="1" x14ac:dyDescent="0.25">
      <c r="A66">
        <v>102</v>
      </c>
      <c r="B66">
        <v>61</v>
      </c>
      <c r="C66">
        <v>1</v>
      </c>
      <c r="D66">
        <v>1</v>
      </c>
      <c r="E66">
        <v>0</v>
      </c>
      <c r="F66" t="s">
        <v>0</v>
      </c>
      <c r="G66" s="1">
        <v>6277021.0800000001</v>
      </c>
      <c r="H66" s="1">
        <v>3277021.08</v>
      </c>
    </row>
    <row r="67" spans="1:8" hidden="1" x14ac:dyDescent="0.25">
      <c r="A67">
        <v>102</v>
      </c>
      <c r="B67">
        <v>61</v>
      </c>
      <c r="C67">
        <v>1</v>
      </c>
      <c r="D67">
        <v>2</v>
      </c>
      <c r="E67">
        <v>0</v>
      </c>
      <c r="F67" t="s">
        <v>1</v>
      </c>
      <c r="G67" s="1">
        <v>21438001.800000001</v>
      </c>
      <c r="H67" s="1">
        <v>21230580.149999999</v>
      </c>
    </row>
    <row r="68" spans="1:8" hidden="1" x14ac:dyDescent="0.25">
      <c r="A68">
        <v>102</v>
      </c>
      <c r="B68">
        <v>61</v>
      </c>
      <c r="C68">
        <v>99</v>
      </c>
      <c r="D68">
        <v>2</v>
      </c>
      <c r="E68">
        <v>0</v>
      </c>
      <c r="F68" t="s">
        <v>1</v>
      </c>
      <c r="G68" s="1">
        <v>850000</v>
      </c>
      <c r="H68" s="1">
        <v>375044.37</v>
      </c>
    </row>
    <row r="69" spans="1:8" hidden="1" x14ac:dyDescent="0.25">
      <c r="A69">
        <v>102</v>
      </c>
      <c r="B69">
        <v>63</v>
      </c>
      <c r="C69">
        <v>1</v>
      </c>
      <c r="D69">
        <v>1</v>
      </c>
      <c r="E69">
        <v>0</v>
      </c>
      <c r="F69" t="s">
        <v>0</v>
      </c>
      <c r="G69" s="1">
        <v>3310006.78</v>
      </c>
      <c r="H69" s="1">
        <v>310006.78000000003</v>
      </c>
    </row>
    <row r="70" spans="1:8" hidden="1" x14ac:dyDescent="0.25">
      <c r="A70">
        <v>102</v>
      </c>
      <c r="B70">
        <v>63</v>
      </c>
      <c r="C70">
        <v>1</v>
      </c>
      <c r="D70">
        <v>2</v>
      </c>
      <c r="E70">
        <v>0</v>
      </c>
      <c r="F70" t="s">
        <v>1</v>
      </c>
      <c r="G70" s="1">
        <v>13637882.83</v>
      </c>
      <c r="H70" s="1">
        <v>13040719.84</v>
      </c>
    </row>
    <row r="71" spans="1:8" hidden="1" x14ac:dyDescent="0.25">
      <c r="A71">
        <v>102</v>
      </c>
      <c r="B71">
        <v>90</v>
      </c>
      <c r="C71">
        <v>1</v>
      </c>
      <c r="D71">
        <v>1</v>
      </c>
      <c r="E71">
        <v>0</v>
      </c>
      <c r="F71" t="s">
        <v>0</v>
      </c>
      <c r="G71" s="1">
        <v>25148802.989999998</v>
      </c>
      <c r="H71" s="1">
        <v>5148802.99</v>
      </c>
    </row>
    <row r="72" spans="1:8" hidden="1" x14ac:dyDescent="0.25">
      <c r="A72">
        <v>102</v>
      </c>
      <c r="B72">
        <v>90</v>
      </c>
      <c r="C72">
        <v>1</v>
      </c>
      <c r="D72">
        <v>2</v>
      </c>
      <c r="E72">
        <v>0</v>
      </c>
      <c r="F72" t="s">
        <v>1</v>
      </c>
      <c r="G72" s="1">
        <v>178603671.58000001</v>
      </c>
      <c r="H72" s="1">
        <v>177213417.77000001</v>
      </c>
    </row>
    <row r="73" spans="1:8" hidden="1" x14ac:dyDescent="0.25">
      <c r="A73">
        <v>102</v>
      </c>
      <c r="B73">
        <v>90</v>
      </c>
      <c r="C73">
        <v>2</v>
      </c>
      <c r="D73">
        <v>1</v>
      </c>
      <c r="E73">
        <v>0</v>
      </c>
      <c r="F73" t="s">
        <v>0</v>
      </c>
      <c r="G73" s="1">
        <v>81827026.629999995</v>
      </c>
      <c r="H73" s="1">
        <v>50058608.359999999</v>
      </c>
    </row>
    <row r="74" spans="1:8" hidden="1" x14ac:dyDescent="0.25">
      <c r="A74">
        <v>102</v>
      </c>
      <c r="B74">
        <v>90</v>
      </c>
      <c r="C74">
        <v>2</v>
      </c>
      <c r="D74">
        <v>2</v>
      </c>
      <c r="E74">
        <v>0</v>
      </c>
      <c r="F74" t="s">
        <v>1</v>
      </c>
      <c r="G74" s="1">
        <v>6397270.1900000004</v>
      </c>
      <c r="H74" s="1">
        <v>6397270.1900000004</v>
      </c>
    </row>
    <row r="75" spans="1:8" hidden="1" x14ac:dyDescent="0.25">
      <c r="A75">
        <v>102</v>
      </c>
      <c r="B75">
        <v>90</v>
      </c>
      <c r="C75">
        <v>3</v>
      </c>
      <c r="D75">
        <v>1</v>
      </c>
      <c r="E75">
        <v>0</v>
      </c>
      <c r="F75" t="s">
        <v>0</v>
      </c>
      <c r="G75" s="1">
        <v>802982302.19000006</v>
      </c>
      <c r="H75" s="1">
        <v>492982302.19</v>
      </c>
    </row>
    <row r="76" spans="1:8" hidden="1" x14ac:dyDescent="0.25">
      <c r="A76">
        <v>102</v>
      </c>
      <c r="B76">
        <v>90</v>
      </c>
      <c r="C76">
        <v>3</v>
      </c>
      <c r="D76">
        <v>2</v>
      </c>
      <c r="E76">
        <v>0</v>
      </c>
      <c r="F76" t="s">
        <v>1</v>
      </c>
      <c r="G76" s="1">
        <v>1126566915.7</v>
      </c>
      <c r="H76" s="1">
        <v>1122610413.5899999</v>
      </c>
    </row>
    <row r="77" spans="1:8" hidden="1" x14ac:dyDescent="0.25">
      <c r="A77">
        <v>102</v>
      </c>
      <c r="B77">
        <v>90</v>
      </c>
      <c r="C77">
        <v>4</v>
      </c>
      <c r="D77">
        <v>2</v>
      </c>
      <c r="E77">
        <v>0</v>
      </c>
      <c r="F77" t="s">
        <v>1</v>
      </c>
      <c r="G77" s="1">
        <v>7144837.4199999999</v>
      </c>
      <c r="H77" s="1">
        <v>7144607.4199999999</v>
      </c>
    </row>
    <row r="78" spans="1:8" hidden="1" x14ac:dyDescent="0.25">
      <c r="A78">
        <v>102</v>
      </c>
      <c r="B78">
        <v>90</v>
      </c>
      <c r="C78">
        <v>5</v>
      </c>
      <c r="D78">
        <v>1</v>
      </c>
      <c r="E78">
        <v>0</v>
      </c>
      <c r="F78" t="s">
        <v>0</v>
      </c>
      <c r="G78" s="1">
        <v>60625657.469999999</v>
      </c>
      <c r="H78" s="1">
        <v>10625657.470000001</v>
      </c>
    </row>
    <row r="79" spans="1:8" hidden="1" x14ac:dyDescent="0.25">
      <c r="A79">
        <v>102</v>
      </c>
      <c r="B79">
        <v>90</v>
      </c>
      <c r="C79">
        <v>5</v>
      </c>
      <c r="D79">
        <v>2</v>
      </c>
      <c r="E79">
        <v>0</v>
      </c>
      <c r="F79" t="s">
        <v>1</v>
      </c>
      <c r="G79" s="1">
        <v>10100000</v>
      </c>
      <c r="H79" s="1">
        <v>9582295.0700000003</v>
      </c>
    </row>
    <row r="80" spans="1:8" hidden="1" x14ac:dyDescent="0.25">
      <c r="A80">
        <v>102</v>
      </c>
      <c r="B80">
        <v>90</v>
      </c>
      <c r="C80">
        <v>6</v>
      </c>
      <c r="D80">
        <v>2</v>
      </c>
      <c r="E80">
        <v>0</v>
      </c>
      <c r="F80" t="s">
        <v>1</v>
      </c>
      <c r="G80" s="1">
        <v>3900000</v>
      </c>
      <c r="H80" s="1">
        <v>3800000</v>
      </c>
    </row>
    <row r="81" spans="1:8" hidden="1" x14ac:dyDescent="0.25">
      <c r="A81">
        <v>102</v>
      </c>
      <c r="B81">
        <v>95</v>
      </c>
      <c r="C81">
        <v>31</v>
      </c>
      <c r="D81">
        <v>0</v>
      </c>
      <c r="E81">
        <v>0</v>
      </c>
      <c r="F81" t="s">
        <v>2</v>
      </c>
      <c r="G81" s="1">
        <v>1405.89</v>
      </c>
      <c r="H81" s="1">
        <v>71.94</v>
      </c>
    </row>
    <row r="82" spans="1:8" hidden="1" x14ac:dyDescent="0.25">
      <c r="A82">
        <v>103</v>
      </c>
      <c r="B82">
        <v>1</v>
      </c>
      <c r="C82">
        <v>0</v>
      </c>
      <c r="D82">
        <v>0</v>
      </c>
      <c r="E82">
        <v>0</v>
      </c>
      <c r="F82" t="s">
        <v>3</v>
      </c>
      <c r="G82" s="1">
        <v>172136.38</v>
      </c>
      <c r="H82" s="1">
        <v>172136.38</v>
      </c>
    </row>
    <row r="83" spans="1:8" hidden="1" x14ac:dyDescent="0.25">
      <c r="A83">
        <v>103</v>
      </c>
      <c r="B83">
        <v>2</v>
      </c>
      <c r="C83">
        <v>0</v>
      </c>
      <c r="D83">
        <v>0</v>
      </c>
      <c r="E83">
        <v>0</v>
      </c>
      <c r="F83" t="s">
        <v>4</v>
      </c>
      <c r="G83" s="1">
        <v>2021245509.03</v>
      </c>
      <c r="H83" s="1">
        <v>2021273973.8900001</v>
      </c>
    </row>
    <row r="84" spans="1:8" hidden="1" x14ac:dyDescent="0.25">
      <c r="A84">
        <v>103</v>
      </c>
      <c r="B84">
        <v>9</v>
      </c>
      <c r="C84">
        <v>0</v>
      </c>
      <c r="D84">
        <v>0</v>
      </c>
      <c r="E84">
        <v>0</v>
      </c>
      <c r="F84" t="s">
        <v>5</v>
      </c>
      <c r="G84" s="1">
        <v>445909.45</v>
      </c>
      <c r="H84" s="1">
        <v>445909.45</v>
      </c>
    </row>
    <row r="85" spans="1:8" hidden="1" x14ac:dyDescent="0.25">
      <c r="A85">
        <v>104</v>
      </c>
      <c r="B85">
        <v>2</v>
      </c>
      <c r="C85">
        <v>1</v>
      </c>
      <c r="D85">
        <v>0</v>
      </c>
      <c r="E85">
        <v>0</v>
      </c>
      <c r="F85" t="s">
        <v>6</v>
      </c>
      <c r="G85" s="1">
        <v>17973.95</v>
      </c>
      <c r="H85" s="1">
        <v>17959.77</v>
      </c>
    </row>
    <row r="86" spans="1:8" hidden="1" x14ac:dyDescent="0.25">
      <c r="A86">
        <v>105</v>
      </c>
      <c r="B86">
        <v>2</v>
      </c>
      <c r="C86">
        <v>1</v>
      </c>
      <c r="D86">
        <v>1</v>
      </c>
      <c r="E86">
        <v>0</v>
      </c>
      <c r="F86" t="s">
        <v>583</v>
      </c>
      <c r="G86" s="1">
        <v>1441.11</v>
      </c>
      <c r="H86" s="1">
        <v>1441.11</v>
      </c>
    </row>
    <row r="87" spans="1:8" hidden="1" x14ac:dyDescent="0.25">
      <c r="A87">
        <v>105</v>
      </c>
      <c r="B87">
        <v>2</v>
      </c>
      <c r="C87">
        <v>1</v>
      </c>
      <c r="D87">
        <v>2</v>
      </c>
      <c r="E87">
        <v>0</v>
      </c>
      <c r="F87" t="s">
        <v>7</v>
      </c>
      <c r="G87" s="1">
        <v>1763840</v>
      </c>
      <c r="H87" s="1">
        <v>1763840</v>
      </c>
    </row>
    <row r="88" spans="1:8" hidden="1" x14ac:dyDescent="0.25">
      <c r="A88">
        <v>106</v>
      </c>
      <c r="B88">
        <v>0</v>
      </c>
      <c r="C88">
        <v>0</v>
      </c>
      <c r="D88">
        <v>0</v>
      </c>
      <c r="E88">
        <v>0</v>
      </c>
      <c r="F88" t="s">
        <v>584</v>
      </c>
      <c r="G88" s="1">
        <v>1783240.88</v>
      </c>
      <c r="H88" s="1">
        <v>1783240.88</v>
      </c>
    </row>
    <row r="89" spans="1:8" hidden="1" x14ac:dyDescent="0.25">
      <c r="A89">
        <v>108</v>
      </c>
      <c r="B89">
        <v>4</v>
      </c>
      <c r="C89">
        <v>0</v>
      </c>
      <c r="D89">
        <v>0</v>
      </c>
      <c r="E89">
        <v>0</v>
      </c>
      <c r="F89" t="s">
        <v>8</v>
      </c>
      <c r="G89" s="1">
        <v>665101226.13</v>
      </c>
      <c r="H89" s="1">
        <v>665101226.13</v>
      </c>
    </row>
    <row r="90" spans="1:8" hidden="1" x14ac:dyDescent="0.25">
      <c r="A90">
        <v>108</v>
      </c>
      <c r="B90">
        <v>9</v>
      </c>
      <c r="C90">
        <v>0</v>
      </c>
      <c r="D90">
        <v>0</v>
      </c>
      <c r="E90">
        <v>0</v>
      </c>
      <c r="F90" t="s">
        <v>9</v>
      </c>
      <c r="G90" s="1">
        <v>12621709.6</v>
      </c>
      <c r="H90" s="1">
        <v>11326236.42</v>
      </c>
    </row>
    <row r="91" spans="1:8" hidden="1" x14ac:dyDescent="0.25">
      <c r="A91">
        <v>109</v>
      </c>
      <c r="B91">
        <v>1</v>
      </c>
      <c r="C91">
        <v>0</v>
      </c>
      <c r="D91">
        <v>0</v>
      </c>
      <c r="E91">
        <v>0</v>
      </c>
      <c r="F91" t="s">
        <v>10</v>
      </c>
      <c r="G91" s="1">
        <v>73515498.549999997</v>
      </c>
      <c r="H91" s="1">
        <v>70457561.900000006</v>
      </c>
    </row>
    <row r="92" spans="1:8" hidden="1" x14ac:dyDescent="0.25">
      <c r="A92">
        <v>117</v>
      </c>
      <c r="B92">
        <v>12</v>
      </c>
      <c r="C92">
        <v>0</v>
      </c>
      <c r="D92">
        <v>0</v>
      </c>
      <c r="E92">
        <v>0</v>
      </c>
      <c r="F92" t="s">
        <v>585</v>
      </c>
      <c r="G92" s="1">
        <v>172100</v>
      </c>
      <c r="H92" s="1">
        <v>172100</v>
      </c>
    </row>
    <row r="93" spans="1:8" hidden="1" x14ac:dyDescent="0.25">
      <c r="A93">
        <v>120</v>
      </c>
      <c r="B93">
        <v>3</v>
      </c>
      <c r="C93">
        <v>1</v>
      </c>
      <c r="D93">
        <v>1</v>
      </c>
      <c r="E93">
        <v>1</v>
      </c>
      <c r="F93" t="s">
        <v>586</v>
      </c>
      <c r="G93" s="1">
        <v>100</v>
      </c>
      <c r="H93" s="1">
        <v>100</v>
      </c>
    </row>
    <row r="94" spans="1:8" hidden="1" x14ac:dyDescent="0.25">
      <c r="A94">
        <v>120</v>
      </c>
      <c r="B94">
        <v>3</v>
      </c>
      <c r="C94">
        <v>6</v>
      </c>
      <c r="D94">
        <v>1</v>
      </c>
      <c r="E94">
        <v>1</v>
      </c>
      <c r="F94" t="s">
        <v>11</v>
      </c>
      <c r="G94" s="1">
        <v>289794.87</v>
      </c>
      <c r="H94" s="1">
        <v>289794.87</v>
      </c>
    </row>
    <row r="95" spans="1:8" hidden="1" x14ac:dyDescent="0.25">
      <c r="A95">
        <v>120</v>
      </c>
      <c r="B95">
        <v>3</v>
      </c>
      <c r="C95">
        <v>6</v>
      </c>
      <c r="D95">
        <v>1</v>
      </c>
      <c r="E95">
        <v>2</v>
      </c>
      <c r="F95" t="s">
        <v>12</v>
      </c>
      <c r="G95" s="1">
        <v>17936006.879999999</v>
      </c>
      <c r="H95" s="1">
        <v>17820755.780000001</v>
      </c>
    </row>
    <row r="96" spans="1:8" hidden="1" x14ac:dyDescent="0.25">
      <c r="A96">
        <v>120</v>
      </c>
      <c r="B96">
        <v>3</v>
      </c>
      <c r="C96">
        <v>6</v>
      </c>
      <c r="D96">
        <v>1</v>
      </c>
      <c r="E96">
        <v>99</v>
      </c>
      <c r="F96" t="s">
        <v>13</v>
      </c>
      <c r="G96" s="1">
        <v>491616496.75999999</v>
      </c>
      <c r="H96" s="1">
        <v>462411406.36000001</v>
      </c>
    </row>
    <row r="97" spans="1:8" hidden="1" x14ac:dyDescent="0.25">
      <c r="A97">
        <v>120</v>
      </c>
      <c r="B97">
        <v>3</v>
      </c>
      <c r="C97">
        <v>6</v>
      </c>
      <c r="D97">
        <v>3</v>
      </c>
      <c r="E97">
        <v>2</v>
      </c>
      <c r="F97" t="s">
        <v>349</v>
      </c>
      <c r="G97" s="1">
        <v>20701.59</v>
      </c>
      <c r="H97" s="1">
        <v>20701.59</v>
      </c>
    </row>
    <row r="98" spans="1:8" hidden="1" x14ac:dyDescent="0.25">
      <c r="A98">
        <v>120</v>
      </c>
      <c r="B98">
        <v>5</v>
      </c>
      <c r="C98">
        <v>1</v>
      </c>
      <c r="D98">
        <v>9</v>
      </c>
      <c r="E98">
        <v>99</v>
      </c>
      <c r="F98" t="s">
        <v>14</v>
      </c>
      <c r="G98" s="1">
        <v>741514.89</v>
      </c>
      <c r="H98" s="1">
        <v>741163.51</v>
      </c>
    </row>
    <row r="99" spans="1:8" hidden="1" x14ac:dyDescent="0.25">
      <c r="A99">
        <v>120</v>
      </c>
      <c r="B99">
        <v>5</v>
      </c>
      <c r="C99">
        <v>9</v>
      </c>
      <c r="D99">
        <v>1</v>
      </c>
      <c r="E99">
        <v>99</v>
      </c>
      <c r="F99" t="s">
        <v>15</v>
      </c>
      <c r="G99" s="1">
        <v>377.14</v>
      </c>
      <c r="H99" s="1">
        <v>377.14</v>
      </c>
    </row>
    <row r="100" spans="1:8" hidden="1" x14ac:dyDescent="0.25">
      <c r="A100">
        <v>121</v>
      </c>
      <c r="B100">
        <v>3</v>
      </c>
      <c r="C100">
        <v>6</v>
      </c>
      <c r="D100">
        <v>1</v>
      </c>
      <c r="E100">
        <v>1</v>
      </c>
      <c r="F100" t="s">
        <v>11</v>
      </c>
      <c r="G100" s="1">
        <v>360</v>
      </c>
      <c r="H100" s="1">
        <v>360</v>
      </c>
    </row>
    <row r="101" spans="1:8" hidden="1" x14ac:dyDescent="0.25">
      <c r="A101">
        <v>121</v>
      </c>
      <c r="B101">
        <v>3</v>
      </c>
      <c r="C101">
        <v>6</v>
      </c>
      <c r="D101">
        <v>1</v>
      </c>
      <c r="E101">
        <v>2</v>
      </c>
      <c r="F101" t="s">
        <v>12</v>
      </c>
      <c r="G101" s="1">
        <v>10998487.369999999</v>
      </c>
      <c r="H101" s="1">
        <v>4861659.74</v>
      </c>
    </row>
    <row r="102" spans="1:8" hidden="1" x14ac:dyDescent="0.25">
      <c r="A102">
        <v>121</v>
      </c>
      <c r="B102">
        <v>3</v>
      </c>
      <c r="C102">
        <v>6</v>
      </c>
      <c r="D102">
        <v>1</v>
      </c>
      <c r="E102">
        <v>99</v>
      </c>
      <c r="F102" t="s">
        <v>13</v>
      </c>
      <c r="G102" s="1">
        <v>26861179.66</v>
      </c>
      <c r="H102" s="1">
        <v>13081361.310000001</v>
      </c>
    </row>
    <row r="103" spans="1:8" hidden="1" x14ac:dyDescent="0.25">
      <c r="A103">
        <v>121</v>
      </c>
      <c r="B103">
        <v>5</v>
      </c>
      <c r="C103">
        <v>1</v>
      </c>
      <c r="D103">
        <v>9</v>
      </c>
      <c r="E103">
        <v>99</v>
      </c>
      <c r="F103" t="s">
        <v>14</v>
      </c>
      <c r="G103" s="1">
        <v>168102.07</v>
      </c>
      <c r="H103" s="1">
        <v>168102.07</v>
      </c>
    </row>
    <row r="104" spans="1:8" hidden="1" x14ac:dyDescent="0.25">
      <c r="A104">
        <v>121</v>
      </c>
      <c r="B104">
        <v>5</v>
      </c>
      <c r="C104">
        <v>9</v>
      </c>
      <c r="D104">
        <v>1</v>
      </c>
      <c r="E104">
        <v>99</v>
      </c>
      <c r="F104" t="s">
        <v>15</v>
      </c>
      <c r="G104" s="1">
        <v>83038.149999999994</v>
      </c>
      <c r="H104" s="1">
        <v>83038.149999999994</v>
      </c>
    </row>
    <row r="105" spans="1:8" hidden="1" x14ac:dyDescent="0.25">
      <c r="A105">
        <v>126</v>
      </c>
      <c r="B105">
        <v>0</v>
      </c>
      <c r="C105">
        <v>0</v>
      </c>
      <c r="D105">
        <v>0</v>
      </c>
      <c r="E105">
        <v>0</v>
      </c>
      <c r="F105" t="s">
        <v>17</v>
      </c>
      <c r="G105" s="1">
        <v>206102.21</v>
      </c>
      <c r="H105" s="1">
        <v>206102.21</v>
      </c>
    </row>
    <row r="106" spans="1:8" hidden="1" x14ac:dyDescent="0.25">
      <c r="A106">
        <v>126</v>
      </c>
      <c r="B106">
        <v>1</v>
      </c>
      <c r="C106">
        <v>0</v>
      </c>
      <c r="D106">
        <v>0</v>
      </c>
      <c r="E106">
        <v>0</v>
      </c>
      <c r="F106" t="s">
        <v>18</v>
      </c>
      <c r="G106" s="1">
        <v>315773.84000000003</v>
      </c>
      <c r="H106" s="1">
        <v>5166</v>
      </c>
    </row>
    <row r="107" spans="1:8" hidden="1" x14ac:dyDescent="0.25">
      <c r="A107">
        <v>126</v>
      </c>
      <c r="B107">
        <v>2</v>
      </c>
      <c r="C107">
        <v>0</v>
      </c>
      <c r="D107">
        <v>0</v>
      </c>
      <c r="E107">
        <v>0</v>
      </c>
      <c r="F107" t="s">
        <v>19</v>
      </c>
      <c r="G107" s="1">
        <v>85.53</v>
      </c>
      <c r="H107" s="1">
        <v>0</v>
      </c>
    </row>
    <row r="108" spans="1:8" hidden="1" x14ac:dyDescent="0.25">
      <c r="A108">
        <v>140</v>
      </c>
      <c r="B108">
        <v>1</v>
      </c>
      <c r="C108">
        <v>1</v>
      </c>
      <c r="D108">
        <v>0</v>
      </c>
      <c r="E108">
        <v>0</v>
      </c>
      <c r="F108" t="s">
        <v>20</v>
      </c>
      <c r="G108" s="1">
        <v>11817399.1</v>
      </c>
      <c r="H108" s="1">
        <v>1222856.28</v>
      </c>
    </row>
    <row r="109" spans="1:8" hidden="1" x14ac:dyDescent="0.25">
      <c r="A109">
        <v>140</v>
      </c>
      <c r="B109">
        <v>1</v>
      </c>
      <c r="C109">
        <v>2</v>
      </c>
      <c r="D109">
        <v>0</v>
      </c>
      <c r="E109">
        <v>0</v>
      </c>
      <c r="F109" t="s">
        <v>21</v>
      </c>
      <c r="G109" s="1">
        <v>13009.85</v>
      </c>
      <c r="H109" s="1">
        <v>11961.18</v>
      </c>
    </row>
    <row r="110" spans="1:8" hidden="1" x14ac:dyDescent="0.25">
      <c r="A110">
        <v>140</v>
      </c>
      <c r="B110">
        <v>2</v>
      </c>
      <c r="C110">
        <v>1</v>
      </c>
      <c r="D110">
        <v>0</v>
      </c>
      <c r="E110">
        <v>0</v>
      </c>
      <c r="F110" t="s">
        <v>20</v>
      </c>
      <c r="G110" s="1">
        <v>27138878.739999998</v>
      </c>
      <c r="H110" s="1">
        <v>4015437.35</v>
      </c>
    </row>
    <row r="111" spans="1:8" hidden="1" x14ac:dyDescent="0.25">
      <c r="A111">
        <v>140</v>
      </c>
      <c r="B111">
        <v>2</v>
      </c>
      <c r="C111">
        <v>2</v>
      </c>
      <c r="D111">
        <v>0</v>
      </c>
      <c r="E111">
        <v>0</v>
      </c>
      <c r="F111" t="s">
        <v>22</v>
      </c>
      <c r="G111" s="1">
        <v>314.7</v>
      </c>
      <c r="H111" s="1">
        <v>314.7</v>
      </c>
    </row>
    <row r="112" spans="1:8" hidden="1" x14ac:dyDescent="0.25">
      <c r="A112">
        <v>150</v>
      </c>
      <c r="B112">
        <v>1</v>
      </c>
      <c r="C112">
        <v>1</v>
      </c>
      <c r="D112">
        <v>0</v>
      </c>
      <c r="E112">
        <v>0</v>
      </c>
      <c r="F112" t="s">
        <v>23</v>
      </c>
      <c r="G112" s="1">
        <v>43147.58</v>
      </c>
      <c r="H112" s="1">
        <v>18832.25</v>
      </c>
    </row>
    <row r="113" spans="1:8" hidden="1" x14ac:dyDescent="0.25">
      <c r="A113">
        <v>150</v>
      </c>
      <c r="B113">
        <v>1</v>
      </c>
      <c r="C113">
        <v>2</v>
      </c>
      <c r="D113">
        <v>0</v>
      </c>
      <c r="E113">
        <v>0</v>
      </c>
      <c r="F113" t="s">
        <v>24</v>
      </c>
      <c r="G113" s="1">
        <v>409.72</v>
      </c>
      <c r="H113" s="1">
        <v>166.67</v>
      </c>
    </row>
    <row r="114" spans="1:8" hidden="1" x14ac:dyDescent="0.25">
      <c r="A114">
        <v>150</v>
      </c>
      <c r="B114">
        <v>1</v>
      </c>
      <c r="C114">
        <v>3</v>
      </c>
      <c r="D114">
        <v>0</v>
      </c>
      <c r="E114">
        <v>0</v>
      </c>
      <c r="F114" t="s">
        <v>25</v>
      </c>
      <c r="G114" s="1">
        <v>544713.88</v>
      </c>
      <c r="H114" s="1">
        <v>345489.16</v>
      </c>
    </row>
    <row r="115" spans="1:8" hidden="1" x14ac:dyDescent="0.25">
      <c r="A115">
        <v>150</v>
      </c>
      <c r="B115">
        <v>1</v>
      </c>
      <c r="C115">
        <v>4</v>
      </c>
      <c r="D115">
        <v>0</v>
      </c>
      <c r="E115">
        <v>0</v>
      </c>
      <c r="F115" t="s">
        <v>26</v>
      </c>
      <c r="G115" s="1">
        <v>529902.79</v>
      </c>
      <c r="H115" s="1">
        <v>286966.37</v>
      </c>
    </row>
    <row r="116" spans="1:8" hidden="1" x14ac:dyDescent="0.25">
      <c r="A116">
        <v>150</v>
      </c>
      <c r="B116">
        <v>1</v>
      </c>
      <c r="C116">
        <v>5</v>
      </c>
      <c r="D116">
        <v>0</v>
      </c>
      <c r="E116">
        <v>0</v>
      </c>
      <c r="F116" t="s">
        <v>27</v>
      </c>
      <c r="G116" s="1">
        <v>32600.32</v>
      </c>
      <c r="H116" s="1">
        <v>17319.759999999998</v>
      </c>
    </row>
    <row r="117" spans="1:8" hidden="1" x14ac:dyDescent="0.25">
      <c r="A117">
        <v>150</v>
      </c>
      <c r="B117">
        <v>1</v>
      </c>
      <c r="C117">
        <v>6</v>
      </c>
      <c r="D117">
        <v>0</v>
      </c>
      <c r="E117">
        <v>0</v>
      </c>
      <c r="F117" t="s">
        <v>28</v>
      </c>
      <c r="G117" s="1">
        <v>3024.65</v>
      </c>
      <c r="H117" s="1">
        <v>1657.11</v>
      </c>
    </row>
    <row r="118" spans="1:8" hidden="1" x14ac:dyDescent="0.25">
      <c r="A118">
        <v>150</v>
      </c>
      <c r="B118">
        <v>1</v>
      </c>
      <c r="C118">
        <v>7</v>
      </c>
      <c r="D118">
        <v>0</v>
      </c>
      <c r="E118">
        <v>0</v>
      </c>
      <c r="F118" t="s">
        <v>29</v>
      </c>
      <c r="G118" s="1">
        <v>342200.43</v>
      </c>
      <c r="H118" s="1">
        <v>291967.53999999998</v>
      </c>
    </row>
    <row r="119" spans="1:8" hidden="1" x14ac:dyDescent="0.25">
      <c r="A119">
        <v>150</v>
      </c>
      <c r="B119">
        <v>1</v>
      </c>
      <c r="C119">
        <v>8</v>
      </c>
      <c r="D119">
        <v>0</v>
      </c>
      <c r="E119">
        <v>0</v>
      </c>
      <c r="F119" t="s">
        <v>30</v>
      </c>
      <c r="G119" s="1">
        <v>42257.86</v>
      </c>
      <c r="H119" s="1">
        <v>11916.92</v>
      </c>
    </row>
    <row r="120" spans="1:8" hidden="1" x14ac:dyDescent="0.25">
      <c r="A120">
        <v>150</v>
      </c>
      <c r="B120">
        <v>2</v>
      </c>
      <c r="C120">
        <v>1</v>
      </c>
      <c r="D120">
        <v>0</v>
      </c>
      <c r="E120">
        <v>0</v>
      </c>
      <c r="F120" t="s">
        <v>31</v>
      </c>
      <c r="G120" s="1">
        <v>2471.5100000000002</v>
      </c>
      <c r="H120" s="1">
        <v>25.96</v>
      </c>
    </row>
    <row r="121" spans="1:8" hidden="1" x14ac:dyDescent="0.25">
      <c r="A121">
        <v>150</v>
      </c>
      <c r="B121">
        <v>2</v>
      </c>
      <c r="C121">
        <v>4</v>
      </c>
      <c r="D121">
        <v>0</v>
      </c>
      <c r="E121">
        <v>0</v>
      </c>
      <c r="F121" t="s">
        <v>32</v>
      </c>
      <c r="G121" s="1">
        <v>43.05</v>
      </c>
      <c r="H121" s="1">
        <v>0</v>
      </c>
    </row>
    <row r="122" spans="1:8" hidden="1" x14ac:dyDescent="0.25">
      <c r="A122">
        <v>150</v>
      </c>
      <c r="B122">
        <v>2</v>
      </c>
      <c r="C122">
        <v>5</v>
      </c>
      <c r="D122">
        <v>0</v>
      </c>
      <c r="E122">
        <v>0</v>
      </c>
      <c r="F122" t="s">
        <v>33</v>
      </c>
      <c r="G122" s="1">
        <v>481.2</v>
      </c>
      <c r="H122" s="1">
        <v>388.81</v>
      </c>
    </row>
    <row r="123" spans="1:8" hidden="1" x14ac:dyDescent="0.25">
      <c r="A123">
        <v>150</v>
      </c>
      <c r="B123">
        <v>3</v>
      </c>
      <c r="C123">
        <v>2</v>
      </c>
      <c r="D123">
        <v>0</v>
      </c>
      <c r="E123">
        <v>0</v>
      </c>
      <c r="F123" t="s">
        <v>34</v>
      </c>
      <c r="G123" s="1">
        <v>1780.92</v>
      </c>
      <c r="H123" s="1">
        <v>1780.92</v>
      </c>
    </row>
    <row r="124" spans="1:8" hidden="1" x14ac:dyDescent="0.25">
      <c r="A124">
        <v>150</v>
      </c>
      <c r="B124">
        <v>3</v>
      </c>
      <c r="C124">
        <v>3</v>
      </c>
      <c r="D124">
        <v>0</v>
      </c>
      <c r="E124">
        <v>0</v>
      </c>
      <c r="F124" t="s">
        <v>35</v>
      </c>
      <c r="G124" s="1">
        <v>483.15</v>
      </c>
      <c r="H124" s="1">
        <v>175.17</v>
      </c>
    </row>
    <row r="125" spans="1:8" hidden="1" x14ac:dyDescent="0.25">
      <c r="A125">
        <v>150</v>
      </c>
      <c r="B125">
        <v>3</v>
      </c>
      <c r="C125">
        <v>4</v>
      </c>
      <c r="D125">
        <v>0</v>
      </c>
      <c r="E125">
        <v>0</v>
      </c>
      <c r="F125" t="s">
        <v>36</v>
      </c>
      <c r="G125" s="1">
        <v>1583753.3</v>
      </c>
      <c r="H125" s="1">
        <v>333163.2</v>
      </c>
    </row>
    <row r="126" spans="1:8" hidden="1" x14ac:dyDescent="0.25">
      <c r="A126">
        <v>150</v>
      </c>
      <c r="B126">
        <v>4</v>
      </c>
      <c r="C126">
        <v>1</v>
      </c>
      <c r="D126">
        <v>0</v>
      </c>
      <c r="E126">
        <v>0</v>
      </c>
      <c r="F126" t="s">
        <v>37</v>
      </c>
      <c r="G126" s="1">
        <v>25782.06</v>
      </c>
      <c r="H126" s="1">
        <v>5428</v>
      </c>
    </row>
    <row r="127" spans="1:8" hidden="1" x14ac:dyDescent="0.25">
      <c r="A127">
        <v>150</v>
      </c>
      <c r="B127">
        <v>4</v>
      </c>
      <c r="C127">
        <v>2</v>
      </c>
      <c r="D127">
        <v>0</v>
      </c>
      <c r="E127">
        <v>0</v>
      </c>
      <c r="F127" t="s">
        <v>38</v>
      </c>
      <c r="G127" s="1">
        <v>58298.54</v>
      </c>
      <c r="H127" s="1">
        <v>58298.54</v>
      </c>
    </row>
    <row r="128" spans="1:8" hidden="1" x14ac:dyDescent="0.25">
      <c r="A128">
        <v>150</v>
      </c>
      <c r="B128">
        <v>4</v>
      </c>
      <c r="C128">
        <v>3</v>
      </c>
      <c r="D128">
        <v>0</v>
      </c>
      <c r="E128">
        <v>0</v>
      </c>
      <c r="F128" t="s">
        <v>39</v>
      </c>
      <c r="G128" s="1">
        <v>0.55000000000000004</v>
      </c>
      <c r="H128" s="1">
        <v>0</v>
      </c>
    </row>
    <row r="129" spans="1:8" hidden="1" x14ac:dyDescent="0.25">
      <c r="A129">
        <v>150</v>
      </c>
      <c r="B129">
        <v>4</v>
      </c>
      <c r="C129">
        <v>4</v>
      </c>
      <c r="D129">
        <v>0</v>
      </c>
      <c r="E129">
        <v>0</v>
      </c>
      <c r="F129" t="s">
        <v>40</v>
      </c>
      <c r="G129" s="1">
        <v>136.88</v>
      </c>
      <c r="H129" s="1">
        <v>136.88</v>
      </c>
    </row>
    <row r="130" spans="1:8" hidden="1" x14ac:dyDescent="0.25">
      <c r="A130">
        <v>150</v>
      </c>
      <c r="B130">
        <v>4</v>
      </c>
      <c r="C130">
        <v>5</v>
      </c>
      <c r="D130">
        <v>0</v>
      </c>
      <c r="E130">
        <v>0</v>
      </c>
      <c r="F130" t="s">
        <v>41</v>
      </c>
      <c r="G130" s="1">
        <v>12287.93</v>
      </c>
      <c r="H130" s="1">
        <v>9508.44</v>
      </c>
    </row>
    <row r="131" spans="1:8" hidden="1" x14ac:dyDescent="0.25">
      <c r="A131">
        <v>150</v>
      </c>
      <c r="B131">
        <v>5</v>
      </c>
      <c r="C131">
        <v>1</v>
      </c>
      <c r="D131">
        <v>0</v>
      </c>
      <c r="E131">
        <v>0</v>
      </c>
      <c r="F131" t="s">
        <v>42</v>
      </c>
      <c r="G131" s="1">
        <v>156459.29999999999</v>
      </c>
      <c r="H131" s="1">
        <v>122386.23</v>
      </c>
    </row>
    <row r="132" spans="1:8" hidden="1" x14ac:dyDescent="0.25">
      <c r="A132">
        <v>150</v>
      </c>
      <c r="B132">
        <v>5</v>
      </c>
      <c r="C132">
        <v>2</v>
      </c>
      <c r="D132">
        <v>0</v>
      </c>
      <c r="E132">
        <v>0</v>
      </c>
      <c r="F132" t="s">
        <v>43</v>
      </c>
      <c r="G132" s="1">
        <v>91160.79</v>
      </c>
      <c r="H132" s="1">
        <v>69594.720000000001</v>
      </c>
    </row>
    <row r="133" spans="1:8" hidden="1" x14ac:dyDescent="0.25">
      <c r="A133">
        <v>150</v>
      </c>
      <c r="B133">
        <v>5</v>
      </c>
      <c r="C133">
        <v>3</v>
      </c>
      <c r="D133">
        <v>0</v>
      </c>
      <c r="E133">
        <v>0</v>
      </c>
      <c r="F133" t="s">
        <v>44</v>
      </c>
      <c r="G133" s="1">
        <v>84786.93</v>
      </c>
      <c r="H133" s="1">
        <v>58073.53</v>
      </c>
    </row>
    <row r="134" spans="1:8" hidden="1" x14ac:dyDescent="0.25">
      <c r="A134">
        <v>150</v>
      </c>
      <c r="B134">
        <v>6</v>
      </c>
      <c r="C134">
        <v>1</v>
      </c>
      <c r="D134">
        <v>0</v>
      </c>
      <c r="E134">
        <v>0</v>
      </c>
      <c r="F134" t="s">
        <v>45</v>
      </c>
      <c r="G134" s="1">
        <v>72865.279999999999</v>
      </c>
      <c r="H134" s="1">
        <v>60960.44</v>
      </c>
    </row>
    <row r="135" spans="1:8" hidden="1" x14ac:dyDescent="0.25">
      <c r="A135">
        <v>150</v>
      </c>
      <c r="B135">
        <v>6</v>
      </c>
      <c r="C135">
        <v>2</v>
      </c>
      <c r="D135">
        <v>0</v>
      </c>
      <c r="E135">
        <v>0</v>
      </c>
      <c r="F135" t="s">
        <v>46</v>
      </c>
      <c r="G135" s="1">
        <v>47240.45</v>
      </c>
      <c r="H135" s="1">
        <v>8818.9500000000007</v>
      </c>
    </row>
    <row r="136" spans="1:8" hidden="1" x14ac:dyDescent="0.25">
      <c r="A136">
        <v>150</v>
      </c>
      <c r="B136">
        <v>6</v>
      </c>
      <c r="C136">
        <v>3</v>
      </c>
      <c r="D136">
        <v>0</v>
      </c>
      <c r="E136">
        <v>0</v>
      </c>
      <c r="F136" t="s">
        <v>587</v>
      </c>
      <c r="G136" s="1">
        <v>383.5</v>
      </c>
      <c r="H136" s="1">
        <v>383.5</v>
      </c>
    </row>
    <row r="137" spans="1:8" hidden="1" x14ac:dyDescent="0.25">
      <c r="A137">
        <v>150</v>
      </c>
      <c r="B137">
        <v>7</v>
      </c>
      <c r="C137">
        <v>1</v>
      </c>
      <c r="D137">
        <v>0</v>
      </c>
      <c r="E137">
        <v>0</v>
      </c>
      <c r="F137" t="s">
        <v>47</v>
      </c>
      <c r="G137" s="1">
        <v>9808353.7200000007</v>
      </c>
      <c r="H137" s="1">
        <v>9757351.0700000003</v>
      </c>
    </row>
    <row r="138" spans="1:8" hidden="1" x14ac:dyDescent="0.25">
      <c r="A138">
        <v>150</v>
      </c>
      <c r="B138">
        <v>7</v>
      </c>
      <c r="C138">
        <v>2</v>
      </c>
      <c r="D138">
        <v>0</v>
      </c>
      <c r="E138">
        <v>0</v>
      </c>
      <c r="F138" t="s">
        <v>48</v>
      </c>
      <c r="G138" s="1">
        <v>3521498.98</v>
      </c>
      <c r="H138" s="1">
        <v>3492257.14</v>
      </c>
    </row>
    <row r="139" spans="1:8" hidden="1" x14ac:dyDescent="0.25">
      <c r="A139">
        <v>150</v>
      </c>
      <c r="B139">
        <v>7</v>
      </c>
      <c r="C139">
        <v>3</v>
      </c>
      <c r="D139">
        <v>0</v>
      </c>
      <c r="E139">
        <v>0</v>
      </c>
      <c r="F139" t="s">
        <v>49</v>
      </c>
      <c r="G139" s="1">
        <v>2779717.94</v>
      </c>
      <c r="H139" s="1">
        <v>2737260.94</v>
      </c>
    </row>
    <row r="140" spans="1:8" hidden="1" x14ac:dyDescent="0.25">
      <c r="A140">
        <v>150</v>
      </c>
      <c r="B140">
        <v>7</v>
      </c>
      <c r="C140">
        <v>4</v>
      </c>
      <c r="D140">
        <v>0</v>
      </c>
      <c r="E140">
        <v>0</v>
      </c>
      <c r="F140" t="s">
        <v>50</v>
      </c>
      <c r="G140" s="1">
        <v>4391696.66</v>
      </c>
      <c r="H140" s="1">
        <v>4369688.32</v>
      </c>
    </row>
    <row r="141" spans="1:8" hidden="1" x14ac:dyDescent="0.25">
      <c r="A141">
        <v>150</v>
      </c>
      <c r="B141">
        <v>7</v>
      </c>
      <c r="C141">
        <v>5</v>
      </c>
      <c r="D141">
        <v>0</v>
      </c>
      <c r="E141">
        <v>0</v>
      </c>
      <c r="F141" t="s">
        <v>51</v>
      </c>
      <c r="G141" s="1">
        <v>5826050.46</v>
      </c>
      <c r="H141" s="1">
        <v>5777085.0300000003</v>
      </c>
    </row>
    <row r="142" spans="1:8" hidden="1" x14ac:dyDescent="0.25">
      <c r="A142">
        <v>150</v>
      </c>
      <c r="B142">
        <v>7</v>
      </c>
      <c r="C142">
        <v>6</v>
      </c>
      <c r="D142">
        <v>0</v>
      </c>
      <c r="E142">
        <v>0</v>
      </c>
      <c r="F142" t="s">
        <v>52</v>
      </c>
      <c r="G142" s="1">
        <v>3232869.24</v>
      </c>
      <c r="H142" s="1">
        <v>3196422.48</v>
      </c>
    </row>
    <row r="143" spans="1:8" hidden="1" x14ac:dyDescent="0.25">
      <c r="A143">
        <v>150</v>
      </c>
      <c r="B143">
        <v>7</v>
      </c>
      <c r="C143">
        <v>7</v>
      </c>
      <c r="D143">
        <v>0</v>
      </c>
      <c r="E143">
        <v>0</v>
      </c>
      <c r="F143" t="s">
        <v>53</v>
      </c>
      <c r="G143" s="1">
        <v>11705625</v>
      </c>
      <c r="H143" s="1">
        <v>11072798</v>
      </c>
    </row>
    <row r="144" spans="1:8" hidden="1" x14ac:dyDescent="0.25">
      <c r="A144">
        <v>150</v>
      </c>
      <c r="B144">
        <v>8</v>
      </c>
      <c r="C144">
        <v>1</v>
      </c>
      <c r="D144">
        <v>0</v>
      </c>
      <c r="E144">
        <v>0</v>
      </c>
      <c r="F144" t="s">
        <v>54</v>
      </c>
      <c r="G144" s="1">
        <v>5394013.6699999999</v>
      </c>
      <c r="H144" s="1">
        <v>5372776.96</v>
      </c>
    </row>
    <row r="145" spans="1:8" hidden="1" x14ac:dyDescent="0.25">
      <c r="A145">
        <v>150</v>
      </c>
      <c r="B145">
        <v>10</v>
      </c>
      <c r="C145">
        <v>3</v>
      </c>
      <c r="D145">
        <v>0</v>
      </c>
      <c r="E145">
        <v>0</v>
      </c>
      <c r="F145" t="s">
        <v>55</v>
      </c>
      <c r="G145" s="1">
        <v>4425</v>
      </c>
      <c r="H145" s="1">
        <v>0</v>
      </c>
    </row>
    <row r="146" spans="1:8" hidden="1" x14ac:dyDescent="0.25">
      <c r="A146">
        <v>150</v>
      </c>
      <c r="B146">
        <v>10</v>
      </c>
      <c r="C146">
        <v>5</v>
      </c>
      <c r="D146">
        <v>0</v>
      </c>
      <c r="E146">
        <v>0</v>
      </c>
      <c r="F146" t="s">
        <v>56</v>
      </c>
      <c r="G146" s="1">
        <v>174.05</v>
      </c>
      <c r="H146" s="1">
        <v>0</v>
      </c>
    </row>
    <row r="147" spans="1:8" hidden="1" x14ac:dyDescent="0.25">
      <c r="A147">
        <v>150</v>
      </c>
      <c r="B147">
        <v>12</v>
      </c>
      <c r="C147">
        <v>1</v>
      </c>
      <c r="D147">
        <v>0</v>
      </c>
      <c r="E147">
        <v>0</v>
      </c>
      <c r="F147" t="s">
        <v>57</v>
      </c>
      <c r="G147" s="1">
        <v>11742.03</v>
      </c>
      <c r="H147" s="1">
        <v>6589.13</v>
      </c>
    </row>
    <row r="148" spans="1:8" hidden="1" x14ac:dyDescent="0.25">
      <c r="A148">
        <v>150</v>
      </c>
      <c r="B148">
        <v>12</v>
      </c>
      <c r="C148">
        <v>2</v>
      </c>
      <c r="D148">
        <v>0</v>
      </c>
      <c r="E148">
        <v>0</v>
      </c>
      <c r="F148" t="s">
        <v>58</v>
      </c>
      <c r="G148" s="1">
        <v>1285.17</v>
      </c>
      <c r="H148" s="1">
        <v>862.87</v>
      </c>
    </row>
    <row r="149" spans="1:8" hidden="1" x14ac:dyDescent="0.25">
      <c r="A149">
        <v>150</v>
      </c>
      <c r="B149">
        <v>12</v>
      </c>
      <c r="C149">
        <v>3</v>
      </c>
      <c r="D149">
        <v>0</v>
      </c>
      <c r="E149">
        <v>0</v>
      </c>
      <c r="F149" t="s">
        <v>59</v>
      </c>
      <c r="G149" s="1">
        <v>17005.080000000002</v>
      </c>
      <c r="H149" s="1">
        <v>8630.5</v>
      </c>
    </row>
    <row r="150" spans="1:8" hidden="1" x14ac:dyDescent="0.25">
      <c r="A150">
        <v>150</v>
      </c>
      <c r="B150">
        <v>12</v>
      </c>
      <c r="C150">
        <v>4</v>
      </c>
      <c r="D150">
        <v>0</v>
      </c>
      <c r="E150">
        <v>0</v>
      </c>
      <c r="F150" t="s">
        <v>60</v>
      </c>
      <c r="G150" s="1">
        <v>64683.78</v>
      </c>
      <c r="H150" s="1">
        <v>34391.160000000003</v>
      </c>
    </row>
    <row r="151" spans="1:8" hidden="1" x14ac:dyDescent="0.25">
      <c r="A151">
        <v>150</v>
      </c>
      <c r="B151">
        <v>12</v>
      </c>
      <c r="C151">
        <v>6</v>
      </c>
      <c r="D151">
        <v>0</v>
      </c>
      <c r="E151">
        <v>0</v>
      </c>
      <c r="F151" t="s">
        <v>62</v>
      </c>
      <c r="G151" s="1">
        <v>23035.32</v>
      </c>
      <c r="H151" s="1">
        <v>19489.150000000001</v>
      </c>
    </row>
    <row r="152" spans="1:8" hidden="1" x14ac:dyDescent="0.25">
      <c r="A152">
        <v>150</v>
      </c>
      <c r="B152">
        <v>12</v>
      </c>
      <c r="C152">
        <v>7</v>
      </c>
      <c r="D152">
        <v>0</v>
      </c>
      <c r="E152">
        <v>0</v>
      </c>
      <c r="F152" t="s">
        <v>63</v>
      </c>
      <c r="G152" s="1">
        <v>3894</v>
      </c>
      <c r="H152" s="1">
        <v>1888</v>
      </c>
    </row>
    <row r="153" spans="1:8" hidden="1" x14ac:dyDescent="0.25">
      <c r="A153">
        <v>150</v>
      </c>
      <c r="B153">
        <v>12</v>
      </c>
      <c r="C153">
        <v>8</v>
      </c>
      <c r="D153">
        <v>0</v>
      </c>
      <c r="E153">
        <v>0</v>
      </c>
      <c r="F153" t="s">
        <v>588</v>
      </c>
      <c r="G153" s="1">
        <v>13.45</v>
      </c>
      <c r="H153" s="1">
        <v>7.55</v>
      </c>
    </row>
    <row r="154" spans="1:8" hidden="1" x14ac:dyDescent="0.25">
      <c r="A154">
        <v>150</v>
      </c>
      <c r="B154">
        <v>13</v>
      </c>
      <c r="C154">
        <v>1</v>
      </c>
      <c r="D154">
        <v>0</v>
      </c>
      <c r="E154">
        <v>0</v>
      </c>
      <c r="F154" t="s">
        <v>64</v>
      </c>
      <c r="G154" s="1">
        <v>2592.29</v>
      </c>
      <c r="H154" s="1">
        <v>2106.3000000000002</v>
      </c>
    </row>
    <row r="155" spans="1:8" hidden="1" x14ac:dyDescent="0.25">
      <c r="A155">
        <v>150</v>
      </c>
      <c r="B155">
        <v>13</v>
      </c>
      <c r="C155">
        <v>2</v>
      </c>
      <c r="D155">
        <v>0</v>
      </c>
      <c r="E155">
        <v>0</v>
      </c>
      <c r="F155" t="s">
        <v>65</v>
      </c>
      <c r="G155" s="1">
        <v>300.61</v>
      </c>
      <c r="H155" s="1">
        <v>200.6</v>
      </c>
    </row>
    <row r="156" spans="1:8" hidden="1" x14ac:dyDescent="0.25">
      <c r="A156">
        <v>150</v>
      </c>
      <c r="B156">
        <v>13</v>
      </c>
      <c r="C156">
        <v>3</v>
      </c>
      <c r="D156">
        <v>0</v>
      </c>
      <c r="E156">
        <v>0</v>
      </c>
      <c r="F156" t="s">
        <v>66</v>
      </c>
      <c r="G156" s="1">
        <v>185</v>
      </c>
      <c r="H156" s="1">
        <v>185</v>
      </c>
    </row>
    <row r="157" spans="1:8" hidden="1" x14ac:dyDescent="0.25">
      <c r="A157">
        <v>150</v>
      </c>
      <c r="B157">
        <v>13</v>
      </c>
      <c r="C157">
        <v>4</v>
      </c>
      <c r="D157">
        <v>0</v>
      </c>
      <c r="E157">
        <v>0</v>
      </c>
      <c r="F157" t="s">
        <v>67</v>
      </c>
      <c r="G157" s="1">
        <v>66671.98</v>
      </c>
      <c r="H157" s="1">
        <v>38283.74</v>
      </c>
    </row>
    <row r="158" spans="1:8" hidden="1" x14ac:dyDescent="0.25">
      <c r="A158">
        <v>150</v>
      </c>
      <c r="B158">
        <v>13</v>
      </c>
      <c r="C158">
        <v>5</v>
      </c>
      <c r="D158">
        <v>0</v>
      </c>
      <c r="E158">
        <v>0</v>
      </c>
      <c r="F158" t="s">
        <v>68</v>
      </c>
      <c r="G158" s="1">
        <v>6142.66</v>
      </c>
      <c r="H158" s="1">
        <v>2896.83</v>
      </c>
    </row>
    <row r="159" spans="1:8" hidden="1" x14ac:dyDescent="0.25">
      <c r="A159">
        <v>150</v>
      </c>
      <c r="B159">
        <v>13</v>
      </c>
      <c r="C159">
        <v>6</v>
      </c>
      <c r="D159">
        <v>0</v>
      </c>
      <c r="E159">
        <v>0</v>
      </c>
      <c r="F159" t="s">
        <v>589</v>
      </c>
      <c r="G159" s="1">
        <v>7852.9</v>
      </c>
      <c r="H159" s="1">
        <v>418.9</v>
      </c>
    </row>
    <row r="160" spans="1:8" hidden="1" x14ac:dyDescent="0.25">
      <c r="A160">
        <v>150</v>
      </c>
      <c r="B160">
        <v>13</v>
      </c>
      <c r="C160">
        <v>99</v>
      </c>
      <c r="D160">
        <v>0</v>
      </c>
      <c r="E160">
        <v>0</v>
      </c>
      <c r="F160" t="s">
        <v>69</v>
      </c>
      <c r="G160" s="1">
        <v>2083.88</v>
      </c>
      <c r="H160" s="1">
        <v>962.88</v>
      </c>
    </row>
    <row r="161" spans="1:8" hidden="1" x14ac:dyDescent="0.25">
      <c r="A161">
        <v>150</v>
      </c>
      <c r="B161">
        <v>14</v>
      </c>
      <c r="C161">
        <v>1</v>
      </c>
      <c r="D161">
        <v>0</v>
      </c>
      <c r="E161">
        <v>0</v>
      </c>
      <c r="F161" t="s">
        <v>70</v>
      </c>
      <c r="G161" s="1">
        <v>1250.04</v>
      </c>
      <c r="H161" s="1">
        <v>1250.04</v>
      </c>
    </row>
    <row r="162" spans="1:8" hidden="1" x14ac:dyDescent="0.25">
      <c r="A162">
        <v>150</v>
      </c>
      <c r="B162">
        <v>14</v>
      </c>
      <c r="C162">
        <v>2</v>
      </c>
      <c r="D162">
        <v>0</v>
      </c>
      <c r="E162">
        <v>0</v>
      </c>
      <c r="F162" t="s">
        <v>71</v>
      </c>
      <c r="G162" s="1">
        <v>4506.5600000000004</v>
      </c>
      <c r="H162" s="1">
        <v>4506.5600000000004</v>
      </c>
    </row>
    <row r="163" spans="1:8" hidden="1" x14ac:dyDescent="0.25">
      <c r="A163">
        <v>150</v>
      </c>
      <c r="B163">
        <v>15</v>
      </c>
      <c r="C163">
        <v>1</v>
      </c>
      <c r="D163">
        <v>0</v>
      </c>
      <c r="E163">
        <v>0</v>
      </c>
      <c r="F163" t="s">
        <v>72</v>
      </c>
      <c r="G163" s="1">
        <v>1400629.78</v>
      </c>
      <c r="H163" s="1">
        <v>637393.61</v>
      </c>
    </row>
    <row r="164" spans="1:8" hidden="1" x14ac:dyDescent="0.25">
      <c r="A164">
        <v>150</v>
      </c>
      <c r="B164">
        <v>17</v>
      </c>
      <c r="C164">
        <v>1</v>
      </c>
      <c r="D164">
        <v>0</v>
      </c>
      <c r="E164">
        <v>0</v>
      </c>
      <c r="F164" t="s">
        <v>73</v>
      </c>
      <c r="G164" s="1">
        <v>2407.1999999999998</v>
      </c>
      <c r="H164" s="1">
        <v>1168.2</v>
      </c>
    </row>
    <row r="165" spans="1:8" hidden="1" x14ac:dyDescent="0.25">
      <c r="A165">
        <v>150</v>
      </c>
      <c r="B165">
        <v>99</v>
      </c>
      <c r="C165">
        <v>1</v>
      </c>
      <c r="D165">
        <v>0</v>
      </c>
      <c r="E165">
        <v>0</v>
      </c>
      <c r="F165" t="s">
        <v>74</v>
      </c>
      <c r="G165" s="1">
        <v>453896.62</v>
      </c>
      <c r="H165" s="1">
        <v>453896.62</v>
      </c>
    </row>
    <row r="166" spans="1:8" hidden="1" x14ac:dyDescent="0.25">
      <c r="A166">
        <v>150</v>
      </c>
      <c r="B166">
        <v>99</v>
      </c>
      <c r="C166">
        <v>3</v>
      </c>
      <c r="D166">
        <v>0</v>
      </c>
      <c r="E166">
        <v>0</v>
      </c>
      <c r="F166" t="s">
        <v>76</v>
      </c>
      <c r="G166" s="1">
        <v>99203.7</v>
      </c>
      <c r="H166" s="1">
        <v>39107.760000000002</v>
      </c>
    </row>
    <row r="167" spans="1:8" hidden="1" x14ac:dyDescent="0.25">
      <c r="A167">
        <v>160</v>
      </c>
      <c r="B167">
        <v>1</v>
      </c>
      <c r="C167">
        <v>3</v>
      </c>
      <c r="D167">
        <v>2</v>
      </c>
      <c r="E167">
        <v>0</v>
      </c>
      <c r="F167" t="s">
        <v>79</v>
      </c>
      <c r="G167" s="1">
        <v>511459.04</v>
      </c>
      <c r="H167" s="1">
        <v>511459.04</v>
      </c>
    </row>
    <row r="168" spans="1:8" hidden="1" x14ac:dyDescent="0.25">
      <c r="A168">
        <v>160</v>
      </c>
      <c r="B168">
        <v>1</v>
      </c>
      <c r="C168">
        <v>3</v>
      </c>
      <c r="D168">
        <v>4</v>
      </c>
      <c r="E168">
        <v>0</v>
      </c>
      <c r="F168" t="s">
        <v>80</v>
      </c>
      <c r="G168" s="1">
        <v>7681652.4199999999</v>
      </c>
      <c r="H168" s="1">
        <v>7681652.4199999999</v>
      </c>
    </row>
    <row r="169" spans="1:8" hidden="1" x14ac:dyDescent="0.25">
      <c r="A169">
        <v>160</v>
      </c>
      <c r="B169">
        <v>1</v>
      </c>
      <c r="C169">
        <v>3</v>
      </c>
      <c r="D169">
        <v>5</v>
      </c>
      <c r="E169">
        <v>0</v>
      </c>
      <c r="F169" t="s">
        <v>81</v>
      </c>
      <c r="G169" s="1">
        <v>279732.31</v>
      </c>
      <c r="H169" s="1">
        <v>279732.31</v>
      </c>
    </row>
    <row r="170" spans="1:8" hidden="1" x14ac:dyDescent="0.25">
      <c r="A170">
        <v>160</v>
      </c>
      <c r="B170">
        <v>1</v>
      </c>
      <c r="C170">
        <v>3</v>
      </c>
      <c r="D170">
        <v>6</v>
      </c>
      <c r="E170">
        <v>0</v>
      </c>
      <c r="F170" t="s">
        <v>82</v>
      </c>
      <c r="G170" s="1">
        <v>34400</v>
      </c>
      <c r="H170" s="1">
        <v>34400</v>
      </c>
    </row>
    <row r="171" spans="1:8" hidden="1" x14ac:dyDescent="0.25">
      <c r="A171">
        <v>160</v>
      </c>
      <c r="B171">
        <v>1</v>
      </c>
      <c r="C171">
        <v>3</v>
      </c>
      <c r="D171">
        <v>7</v>
      </c>
      <c r="E171">
        <v>0</v>
      </c>
      <c r="F171" t="s">
        <v>83</v>
      </c>
      <c r="G171" s="1">
        <v>61572.19</v>
      </c>
      <c r="H171" s="1">
        <v>61572.19</v>
      </c>
    </row>
    <row r="172" spans="1:8" hidden="1" x14ac:dyDescent="0.25">
      <c r="A172">
        <v>160</v>
      </c>
      <c r="B172">
        <v>1</v>
      </c>
      <c r="C172">
        <v>6</v>
      </c>
      <c r="D172">
        <v>1</v>
      </c>
      <c r="E172">
        <v>0</v>
      </c>
      <c r="F172" t="s">
        <v>84</v>
      </c>
      <c r="G172" s="1">
        <v>152486.89000000001</v>
      </c>
      <c r="H172" s="1">
        <v>152486.89000000001</v>
      </c>
    </row>
    <row r="173" spans="1:8" hidden="1" x14ac:dyDescent="0.25">
      <c r="A173">
        <v>160</v>
      </c>
      <c r="B173">
        <v>1</v>
      </c>
      <c r="C173">
        <v>6</v>
      </c>
      <c r="D173">
        <v>4</v>
      </c>
      <c r="E173">
        <v>0</v>
      </c>
      <c r="F173" t="s">
        <v>590</v>
      </c>
      <c r="G173" s="1">
        <v>180000</v>
      </c>
      <c r="H173" s="1">
        <v>180000</v>
      </c>
    </row>
    <row r="174" spans="1:8" hidden="1" x14ac:dyDescent="0.25">
      <c r="A174">
        <v>160</v>
      </c>
      <c r="B174">
        <v>2</v>
      </c>
      <c r="C174">
        <v>3</v>
      </c>
      <c r="D174">
        <v>2</v>
      </c>
      <c r="E174">
        <v>0</v>
      </c>
      <c r="F174" t="s">
        <v>85</v>
      </c>
      <c r="G174" s="1">
        <v>185455.67</v>
      </c>
      <c r="H174" s="1">
        <v>185455.67</v>
      </c>
    </row>
    <row r="175" spans="1:8" hidden="1" x14ac:dyDescent="0.25">
      <c r="A175">
        <v>160</v>
      </c>
      <c r="B175">
        <v>2</v>
      </c>
      <c r="C175">
        <v>3</v>
      </c>
      <c r="D175">
        <v>4</v>
      </c>
      <c r="E175">
        <v>0</v>
      </c>
      <c r="F175" t="s">
        <v>86</v>
      </c>
      <c r="G175" s="1">
        <v>2924617.5</v>
      </c>
      <c r="H175" s="1">
        <v>2924617.5</v>
      </c>
    </row>
    <row r="176" spans="1:8" hidden="1" x14ac:dyDescent="0.25">
      <c r="A176">
        <v>160</v>
      </c>
      <c r="B176">
        <v>2</v>
      </c>
      <c r="C176">
        <v>3</v>
      </c>
      <c r="D176">
        <v>5</v>
      </c>
      <c r="E176">
        <v>0</v>
      </c>
      <c r="F176" t="s">
        <v>87</v>
      </c>
      <c r="G176" s="1">
        <v>85775.8</v>
      </c>
      <c r="H176" s="1">
        <v>85775.8</v>
      </c>
    </row>
    <row r="177" spans="1:8" hidden="1" x14ac:dyDescent="0.25">
      <c r="A177">
        <v>160</v>
      </c>
      <c r="B177">
        <v>2</v>
      </c>
      <c r="C177">
        <v>3</v>
      </c>
      <c r="D177">
        <v>7</v>
      </c>
      <c r="E177">
        <v>0</v>
      </c>
      <c r="F177" t="s">
        <v>89</v>
      </c>
      <c r="G177" s="1">
        <v>83609.8</v>
      </c>
      <c r="H177" s="1">
        <v>83609.8</v>
      </c>
    </row>
    <row r="178" spans="1:8" hidden="1" x14ac:dyDescent="0.25">
      <c r="A178">
        <v>160</v>
      </c>
      <c r="B178">
        <v>2</v>
      </c>
      <c r="C178">
        <v>6</v>
      </c>
      <c r="D178">
        <v>1</v>
      </c>
      <c r="E178">
        <v>0</v>
      </c>
      <c r="F178" t="s">
        <v>91</v>
      </c>
      <c r="G178" s="1">
        <v>158576.39000000001</v>
      </c>
      <c r="H178" s="1">
        <v>158576.39000000001</v>
      </c>
    </row>
    <row r="179" spans="1:8" hidden="1" x14ac:dyDescent="0.25">
      <c r="A179">
        <v>161</v>
      </c>
      <c r="B179">
        <v>11</v>
      </c>
      <c r="C179">
        <v>3</v>
      </c>
      <c r="D179">
        <v>3</v>
      </c>
      <c r="E179">
        <v>0</v>
      </c>
      <c r="F179" t="s">
        <v>92</v>
      </c>
      <c r="G179" s="1">
        <v>464770.25</v>
      </c>
      <c r="H179" s="1">
        <v>464770.25</v>
      </c>
    </row>
    <row r="180" spans="1:8" hidden="1" x14ac:dyDescent="0.25">
      <c r="A180">
        <v>161</v>
      </c>
      <c r="B180">
        <v>12</v>
      </c>
      <c r="C180">
        <v>3</v>
      </c>
      <c r="D180">
        <v>3</v>
      </c>
      <c r="E180">
        <v>0</v>
      </c>
      <c r="F180" t="s">
        <v>93</v>
      </c>
      <c r="G180" s="1">
        <v>117761.01</v>
      </c>
      <c r="H180" s="1">
        <v>117761.01</v>
      </c>
    </row>
    <row r="181" spans="1:8" hidden="1" x14ac:dyDescent="0.25">
      <c r="A181">
        <v>161</v>
      </c>
      <c r="B181">
        <v>16</v>
      </c>
      <c r="C181">
        <v>3</v>
      </c>
      <c r="D181">
        <v>3</v>
      </c>
      <c r="E181">
        <v>0</v>
      </c>
      <c r="F181" t="s">
        <v>95</v>
      </c>
      <c r="G181" s="1">
        <v>1115975.3500000001</v>
      </c>
      <c r="H181" s="1">
        <v>1115975.3500000001</v>
      </c>
    </row>
    <row r="182" spans="1:8" hidden="1" x14ac:dyDescent="0.25">
      <c r="A182">
        <v>161</v>
      </c>
      <c r="B182">
        <v>18</v>
      </c>
      <c r="C182">
        <v>1</v>
      </c>
      <c r="D182">
        <v>1</v>
      </c>
      <c r="E182">
        <v>0</v>
      </c>
      <c r="F182" t="s">
        <v>591</v>
      </c>
      <c r="G182" s="1">
        <v>3589878.71</v>
      </c>
      <c r="H182" s="1">
        <v>3589878.71</v>
      </c>
    </row>
    <row r="183" spans="1:8" hidden="1" x14ac:dyDescent="0.25">
      <c r="A183">
        <v>161</v>
      </c>
      <c r="B183">
        <v>18</v>
      </c>
      <c r="C183">
        <v>1</v>
      </c>
      <c r="D183">
        <v>2</v>
      </c>
      <c r="E183">
        <v>0</v>
      </c>
      <c r="F183" t="s">
        <v>592</v>
      </c>
      <c r="G183" s="1">
        <v>1187942.6599999999</v>
      </c>
      <c r="H183" s="1">
        <v>1187942.6599999999</v>
      </c>
    </row>
    <row r="184" spans="1:8" hidden="1" x14ac:dyDescent="0.25">
      <c r="A184">
        <v>161</v>
      </c>
      <c r="B184">
        <v>18</v>
      </c>
      <c r="C184">
        <v>1</v>
      </c>
      <c r="D184">
        <v>3</v>
      </c>
      <c r="E184">
        <v>0</v>
      </c>
      <c r="F184" t="s">
        <v>96</v>
      </c>
      <c r="G184" s="1">
        <v>156703.98000000001</v>
      </c>
      <c r="H184" s="1">
        <v>156703.98000000001</v>
      </c>
    </row>
    <row r="185" spans="1:8" hidden="1" x14ac:dyDescent="0.25">
      <c r="A185">
        <v>162</v>
      </c>
      <c r="B185">
        <v>1</v>
      </c>
      <c r="C185">
        <v>0</v>
      </c>
      <c r="D185">
        <v>0</v>
      </c>
      <c r="E185">
        <v>0</v>
      </c>
      <c r="F185" t="s">
        <v>97</v>
      </c>
      <c r="G185" s="1">
        <v>928883.23</v>
      </c>
      <c r="H185" s="1">
        <v>906481.06</v>
      </c>
    </row>
    <row r="186" spans="1:8" hidden="1" x14ac:dyDescent="0.25">
      <c r="A186">
        <v>162</v>
      </c>
      <c r="B186">
        <v>5</v>
      </c>
      <c r="C186">
        <v>1</v>
      </c>
      <c r="D186">
        <v>0</v>
      </c>
      <c r="E186">
        <v>0</v>
      </c>
      <c r="F186" t="s">
        <v>98</v>
      </c>
      <c r="G186" s="1">
        <v>7664885.0700000003</v>
      </c>
      <c r="H186" s="1">
        <v>3897157.48</v>
      </c>
    </row>
    <row r="187" spans="1:8" hidden="1" x14ac:dyDescent="0.25">
      <c r="A187">
        <v>162</v>
      </c>
      <c r="B187">
        <v>5</v>
      </c>
      <c r="C187">
        <v>2</v>
      </c>
      <c r="D187">
        <v>0</v>
      </c>
      <c r="E187">
        <v>0</v>
      </c>
      <c r="F187" t="s">
        <v>99</v>
      </c>
      <c r="G187" s="1">
        <v>118177.62</v>
      </c>
      <c r="H187" s="1">
        <v>92468.87</v>
      </c>
    </row>
    <row r="188" spans="1:8" hidden="1" x14ac:dyDescent="0.25">
      <c r="A188">
        <v>162</v>
      </c>
      <c r="B188">
        <v>99</v>
      </c>
      <c r="C188">
        <v>99</v>
      </c>
      <c r="D188">
        <v>0</v>
      </c>
      <c r="E188">
        <v>0</v>
      </c>
      <c r="F188" t="s">
        <v>100</v>
      </c>
      <c r="G188" s="1">
        <v>185760998.65000001</v>
      </c>
      <c r="H188" s="1">
        <v>0</v>
      </c>
    </row>
    <row r="189" spans="1:8" hidden="1" x14ac:dyDescent="0.25">
      <c r="A189">
        <v>220</v>
      </c>
      <c r="B189">
        <v>3</v>
      </c>
      <c r="C189">
        <v>6</v>
      </c>
      <c r="D189">
        <v>1</v>
      </c>
      <c r="E189">
        <v>2</v>
      </c>
      <c r="F189" t="s">
        <v>12</v>
      </c>
      <c r="G189" s="1">
        <v>20807</v>
      </c>
      <c r="H189" s="1">
        <v>0</v>
      </c>
    </row>
    <row r="190" spans="1:8" hidden="1" x14ac:dyDescent="0.25">
      <c r="A190">
        <v>220</v>
      </c>
      <c r="B190">
        <v>3</v>
      </c>
      <c r="C190">
        <v>6</v>
      </c>
      <c r="D190">
        <v>1</v>
      </c>
      <c r="E190">
        <v>99</v>
      </c>
      <c r="F190" t="s">
        <v>13</v>
      </c>
      <c r="G190" s="1">
        <v>18912722.32</v>
      </c>
      <c r="H190" s="1">
        <v>10950707.43</v>
      </c>
    </row>
    <row r="191" spans="1:8" hidden="1" x14ac:dyDescent="0.25">
      <c r="A191">
        <v>226</v>
      </c>
      <c r="B191">
        <v>1</v>
      </c>
      <c r="C191">
        <v>0</v>
      </c>
      <c r="D191">
        <v>0</v>
      </c>
      <c r="E191">
        <v>0</v>
      </c>
      <c r="F191" t="s">
        <v>18</v>
      </c>
      <c r="G191" s="1">
        <v>344</v>
      </c>
      <c r="H191" s="1">
        <v>0</v>
      </c>
    </row>
    <row r="192" spans="1:8" hidden="1" x14ac:dyDescent="0.25">
      <c r="A192">
        <v>240</v>
      </c>
      <c r="B192">
        <v>1</v>
      </c>
      <c r="C192">
        <v>2</v>
      </c>
      <c r="D192">
        <v>1</v>
      </c>
      <c r="E192">
        <v>0</v>
      </c>
      <c r="F192" t="s">
        <v>101</v>
      </c>
      <c r="G192" s="1">
        <v>522267462</v>
      </c>
      <c r="H192" s="1">
        <v>0</v>
      </c>
    </row>
    <row r="193" spans="1:8" hidden="1" x14ac:dyDescent="0.25">
      <c r="A193">
        <v>240</v>
      </c>
      <c r="B193">
        <v>1</v>
      </c>
      <c r="C193">
        <v>3</v>
      </c>
      <c r="D193">
        <v>1</v>
      </c>
      <c r="E193">
        <v>0</v>
      </c>
      <c r="F193" t="s">
        <v>102</v>
      </c>
      <c r="G193" s="1">
        <v>1462731975</v>
      </c>
      <c r="H193" s="1">
        <v>0</v>
      </c>
    </row>
    <row r="194" spans="1:8" hidden="1" x14ac:dyDescent="0.25">
      <c r="A194">
        <v>240</v>
      </c>
      <c r="B194">
        <v>1</v>
      </c>
      <c r="C194">
        <v>3</v>
      </c>
      <c r="D194">
        <v>2</v>
      </c>
      <c r="E194">
        <v>0</v>
      </c>
      <c r="F194" t="s">
        <v>103</v>
      </c>
      <c r="G194" s="1">
        <v>805000000</v>
      </c>
      <c r="H194" s="1">
        <v>0</v>
      </c>
    </row>
    <row r="195" spans="1:8" hidden="1" x14ac:dyDescent="0.25">
      <c r="A195">
        <v>241</v>
      </c>
      <c r="B195">
        <v>1</v>
      </c>
      <c r="C195">
        <v>1</v>
      </c>
      <c r="D195">
        <v>1</v>
      </c>
      <c r="E195">
        <v>0</v>
      </c>
      <c r="F195" t="s">
        <v>104</v>
      </c>
      <c r="G195" s="1">
        <v>15199124.17</v>
      </c>
      <c r="H195" s="1">
        <v>974650.07</v>
      </c>
    </row>
    <row r="196" spans="1:8" hidden="1" x14ac:dyDescent="0.25">
      <c r="A196">
        <v>241</v>
      </c>
      <c r="B196">
        <v>1</v>
      </c>
      <c r="C196">
        <v>1</v>
      </c>
      <c r="D196">
        <v>2</v>
      </c>
      <c r="E196">
        <v>0</v>
      </c>
      <c r="F196" t="s">
        <v>593</v>
      </c>
      <c r="G196" s="1">
        <v>9500</v>
      </c>
      <c r="H196" s="1">
        <v>0</v>
      </c>
    </row>
    <row r="197" spans="1:8" hidden="1" x14ac:dyDescent="0.25">
      <c r="A197">
        <v>241</v>
      </c>
      <c r="B197">
        <v>1</v>
      </c>
      <c r="C197">
        <v>1</v>
      </c>
      <c r="D197">
        <v>3</v>
      </c>
      <c r="E197">
        <v>0</v>
      </c>
      <c r="F197" t="s">
        <v>105</v>
      </c>
      <c r="G197" s="1">
        <v>86.73</v>
      </c>
      <c r="H197" s="1">
        <v>86.73</v>
      </c>
    </row>
    <row r="198" spans="1:8" hidden="1" x14ac:dyDescent="0.25">
      <c r="A198">
        <v>241</v>
      </c>
      <c r="B198">
        <v>1</v>
      </c>
      <c r="C198">
        <v>2</v>
      </c>
      <c r="D198">
        <v>1</v>
      </c>
      <c r="E198">
        <v>0</v>
      </c>
      <c r="F198" t="s">
        <v>106</v>
      </c>
      <c r="G198" s="1">
        <v>53943873.109999999</v>
      </c>
      <c r="H198" s="1">
        <v>0</v>
      </c>
    </row>
    <row r="199" spans="1:8" hidden="1" x14ac:dyDescent="0.25">
      <c r="A199">
        <v>250</v>
      </c>
      <c r="B199">
        <v>1</v>
      </c>
      <c r="C199">
        <v>1</v>
      </c>
      <c r="D199">
        <v>1</v>
      </c>
      <c r="E199">
        <v>0</v>
      </c>
      <c r="F199" t="s">
        <v>107</v>
      </c>
      <c r="G199" s="1">
        <v>15082.93</v>
      </c>
      <c r="H199" s="1">
        <v>0</v>
      </c>
    </row>
    <row r="200" spans="1:8" hidden="1" x14ac:dyDescent="0.25">
      <c r="A200">
        <v>250</v>
      </c>
      <c r="B200">
        <v>1</v>
      </c>
      <c r="C200">
        <v>2</v>
      </c>
      <c r="D200">
        <v>0</v>
      </c>
      <c r="E200">
        <v>0</v>
      </c>
      <c r="F200" t="s">
        <v>108</v>
      </c>
      <c r="G200" s="1">
        <v>35736203.600000001</v>
      </c>
      <c r="H200" s="1">
        <v>0</v>
      </c>
    </row>
    <row r="201" spans="1:8" hidden="1" x14ac:dyDescent="0.25">
      <c r="A201">
        <v>250</v>
      </c>
      <c r="B201">
        <v>3</v>
      </c>
      <c r="C201">
        <v>2</v>
      </c>
      <c r="D201">
        <v>0</v>
      </c>
      <c r="E201">
        <v>0</v>
      </c>
      <c r="F201" t="s">
        <v>108</v>
      </c>
      <c r="G201" s="1">
        <v>268257.55</v>
      </c>
      <c r="H201" s="1">
        <v>0</v>
      </c>
    </row>
    <row r="202" spans="1:8" hidden="1" x14ac:dyDescent="0.25">
      <c r="A202">
        <v>252</v>
      </c>
      <c r="B202">
        <v>1</v>
      </c>
      <c r="C202">
        <v>1</v>
      </c>
      <c r="D202">
        <v>1</v>
      </c>
      <c r="E202">
        <v>1</v>
      </c>
      <c r="F202" t="s">
        <v>109</v>
      </c>
      <c r="G202" s="1">
        <v>13289963.810000001</v>
      </c>
      <c r="H202" s="1">
        <v>0</v>
      </c>
    </row>
    <row r="203" spans="1:8" hidden="1" x14ac:dyDescent="0.25">
      <c r="A203">
        <v>252</v>
      </c>
      <c r="B203">
        <v>1</v>
      </c>
      <c r="C203">
        <v>1</v>
      </c>
      <c r="D203">
        <v>1</v>
      </c>
      <c r="E203">
        <v>99</v>
      </c>
      <c r="F203" t="s">
        <v>110</v>
      </c>
      <c r="G203" s="1">
        <v>15680202.52</v>
      </c>
      <c r="H203" s="1">
        <v>0</v>
      </c>
    </row>
    <row r="204" spans="1:8" hidden="1" x14ac:dyDescent="0.25">
      <c r="A204">
        <v>252</v>
      </c>
      <c r="B204">
        <v>1</v>
      </c>
      <c r="C204">
        <v>1</v>
      </c>
      <c r="D204">
        <v>2</v>
      </c>
      <c r="E204">
        <v>99</v>
      </c>
      <c r="F204" t="s">
        <v>110</v>
      </c>
      <c r="G204" s="1">
        <v>169445.8</v>
      </c>
      <c r="H204" s="1">
        <v>0</v>
      </c>
    </row>
    <row r="205" spans="1:8" hidden="1" x14ac:dyDescent="0.25">
      <c r="A205">
        <v>252</v>
      </c>
      <c r="B205">
        <v>1</v>
      </c>
      <c r="C205">
        <v>1</v>
      </c>
      <c r="D205">
        <v>4</v>
      </c>
      <c r="E205">
        <v>10</v>
      </c>
      <c r="F205" t="s">
        <v>111</v>
      </c>
      <c r="G205" s="1">
        <v>2211131.58</v>
      </c>
      <c r="H205" s="1">
        <v>0</v>
      </c>
    </row>
    <row r="206" spans="1:8" hidden="1" x14ac:dyDescent="0.25">
      <c r="A206">
        <v>252</v>
      </c>
      <c r="B206">
        <v>1</v>
      </c>
      <c r="C206">
        <v>1</v>
      </c>
      <c r="D206">
        <v>4</v>
      </c>
      <c r="E206">
        <v>11</v>
      </c>
      <c r="F206" t="s">
        <v>112</v>
      </c>
      <c r="G206" s="1">
        <v>3443688.49</v>
      </c>
      <c r="H206" s="1">
        <v>0</v>
      </c>
    </row>
    <row r="207" spans="1:8" hidden="1" x14ac:dyDescent="0.25">
      <c r="A207">
        <v>252</v>
      </c>
      <c r="B207">
        <v>1</v>
      </c>
      <c r="C207">
        <v>1</v>
      </c>
      <c r="D207">
        <v>4</v>
      </c>
      <c r="E207">
        <v>99</v>
      </c>
      <c r="F207" t="s">
        <v>110</v>
      </c>
      <c r="G207" s="1">
        <v>74947</v>
      </c>
      <c r="H207" s="1">
        <v>0</v>
      </c>
    </row>
    <row r="208" spans="1:8" hidden="1" x14ac:dyDescent="0.25">
      <c r="A208">
        <v>252</v>
      </c>
      <c r="B208">
        <v>1</v>
      </c>
      <c r="C208">
        <v>1</v>
      </c>
      <c r="D208">
        <v>6</v>
      </c>
      <c r="E208">
        <v>1</v>
      </c>
      <c r="F208" t="s">
        <v>113</v>
      </c>
      <c r="G208" s="1">
        <v>28910</v>
      </c>
      <c r="H208" s="1">
        <v>0</v>
      </c>
    </row>
    <row r="209" spans="1:8" hidden="1" x14ac:dyDescent="0.25">
      <c r="A209">
        <v>252</v>
      </c>
      <c r="B209">
        <v>1</v>
      </c>
      <c r="C209">
        <v>1</v>
      </c>
      <c r="D209">
        <v>6</v>
      </c>
      <c r="E209">
        <v>99</v>
      </c>
      <c r="F209" t="s">
        <v>110</v>
      </c>
      <c r="G209" s="1">
        <v>202037</v>
      </c>
      <c r="H209" s="1">
        <v>0</v>
      </c>
    </row>
    <row r="210" spans="1:8" hidden="1" x14ac:dyDescent="0.25">
      <c r="A210">
        <v>252</v>
      </c>
      <c r="B210">
        <v>1</v>
      </c>
      <c r="C210">
        <v>1</v>
      </c>
      <c r="D210">
        <v>7</v>
      </c>
      <c r="E210">
        <v>99</v>
      </c>
      <c r="F210" t="s">
        <v>114</v>
      </c>
      <c r="G210" s="1">
        <v>3647145.53</v>
      </c>
      <c r="H210" s="1">
        <v>0</v>
      </c>
    </row>
    <row r="211" spans="1:8" hidden="1" x14ac:dyDescent="0.25">
      <c r="A211">
        <v>252</v>
      </c>
      <c r="B211">
        <v>1</v>
      </c>
      <c r="C211">
        <v>1</v>
      </c>
      <c r="D211">
        <v>9</v>
      </c>
      <c r="E211">
        <v>1</v>
      </c>
      <c r="F211" t="s">
        <v>115</v>
      </c>
      <c r="G211" s="1">
        <v>966980.28</v>
      </c>
      <c r="H211" s="1">
        <v>0</v>
      </c>
    </row>
    <row r="212" spans="1:8" hidden="1" x14ac:dyDescent="0.25">
      <c r="A212">
        <v>252</v>
      </c>
      <c r="B212">
        <v>1</v>
      </c>
      <c r="C212">
        <v>1</v>
      </c>
      <c r="D212">
        <v>9</v>
      </c>
      <c r="E212">
        <v>5</v>
      </c>
      <c r="F212" t="s">
        <v>116</v>
      </c>
      <c r="G212" s="1">
        <v>2680708.1800000002</v>
      </c>
      <c r="H212" s="1">
        <v>0</v>
      </c>
    </row>
    <row r="213" spans="1:8" hidden="1" x14ac:dyDescent="0.25">
      <c r="A213">
        <v>252</v>
      </c>
      <c r="B213">
        <v>1</v>
      </c>
      <c r="C213">
        <v>1</v>
      </c>
      <c r="D213">
        <v>9</v>
      </c>
      <c r="E213">
        <v>99</v>
      </c>
      <c r="F213" t="s">
        <v>110</v>
      </c>
      <c r="G213" s="1">
        <v>144467.39000000001</v>
      </c>
      <c r="H213" s="1">
        <v>0</v>
      </c>
    </row>
    <row r="214" spans="1:8" hidden="1" x14ac:dyDescent="0.25">
      <c r="A214">
        <v>252</v>
      </c>
      <c r="B214">
        <v>1</v>
      </c>
      <c r="C214">
        <v>1</v>
      </c>
      <c r="D214">
        <v>11</v>
      </c>
      <c r="E214">
        <v>3</v>
      </c>
      <c r="F214" t="s">
        <v>117</v>
      </c>
      <c r="G214" s="1">
        <v>150</v>
      </c>
      <c r="H214" s="1">
        <v>0</v>
      </c>
    </row>
    <row r="215" spans="1:8" hidden="1" x14ac:dyDescent="0.25">
      <c r="A215">
        <v>252</v>
      </c>
      <c r="B215">
        <v>1</v>
      </c>
      <c r="C215">
        <v>1</v>
      </c>
      <c r="D215">
        <v>11</v>
      </c>
      <c r="E215">
        <v>99</v>
      </c>
      <c r="F215" t="s">
        <v>110</v>
      </c>
      <c r="G215" s="1">
        <v>15170929.720000001</v>
      </c>
      <c r="H215" s="1">
        <v>0</v>
      </c>
    </row>
    <row r="216" spans="1:8" hidden="1" x14ac:dyDescent="0.25">
      <c r="A216">
        <v>252</v>
      </c>
      <c r="B216">
        <v>1</v>
      </c>
      <c r="C216">
        <v>4</v>
      </c>
      <c r="D216">
        <v>4</v>
      </c>
      <c r="E216">
        <v>1</v>
      </c>
      <c r="F216" t="s">
        <v>118</v>
      </c>
      <c r="G216" s="1">
        <v>136938</v>
      </c>
      <c r="H216" s="1">
        <v>0</v>
      </c>
    </row>
    <row r="217" spans="1:8" hidden="1" x14ac:dyDescent="0.25">
      <c r="A217">
        <v>252</v>
      </c>
      <c r="B217">
        <v>1</v>
      </c>
      <c r="C217">
        <v>4</v>
      </c>
      <c r="D217">
        <v>11</v>
      </c>
      <c r="E217">
        <v>99</v>
      </c>
      <c r="F217" t="s">
        <v>110</v>
      </c>
      <c r="G217" s="1">
        <v>600000</v>
      </c>
      <c r="H217" s="1">
        <v>0</v>
      </c>
    </row>
    <row r="218" spans="1:8" hidden="1" x14ac:dyDescent="0.25">
      <c r="A218">
        <v>252</v>
      </c>
      <c r="B218">
        <v>1</v>
      </c>
      <c r="C218">
        <v>99</v>
      </c>
      <c r="D218">
        <v>0</v>
      </c>
      <c r="E218">
        <v>0</v>
      </c>
      <c r="F218" t="s">
        <v>114</v>
      </c>
      <c r="G218" s="1">
        <v>10147326.57</v>
      </c>
      <c r="H218" s="1">
        <v>0</v>
      </c>
    </row>
    <row r="219" spans="1:8" hidden="1" x14ac:dyDescent="0.25">
      <c r="A219">
        <v>253</v>
      </c>
      <c r="B219">
        <v>2</v>
      </c>
      <c r="C219">
        <v>1</v>
      </c>
      <c r="D219">
        <v>0</v>
      </c>
      <c r="E219">
        <v>0</v>
      </c>
      <c r="F219" t="s">
        <v>119</v>
      </c>
      <c r="G219" s="1">
        <v>1650604.77</v>
      </c>
      <c r="H219" s="1">
        <v>2668.52</v>
      </c>
    </row>
    <row r="220" spans="1:8" hidden="1" x14ac:dyDescent="0.25">
      <c r="A220">
        <v>253</v>
      </c>
      <c r="B220">
        <v>2</v>
      </c>
      <c r="C220">
        <v>2</v>
      </c>
      <c r="D220">
        <v>0</v>
      </c>
      <c r="E220">
        <v>0</v>
      </c>
      <c r="F220" t="s">
        <v>120</v>
      </c>
      <c r="G220" s="1">
        <v>3043.19</v>
      </c>
      <c r="H220" s="1">
        <v>0</v>
      </c>
    </row>
    <row r="221" spans="1:8" hidden="1" x14ac:dyDescent="0.25">
      <c r="A221">
        <v>253</v>
      </c>
      <c r="B221">
        <v>2</v>
      </c>
      <c r="C221">
        <v>3</v>
      </c>
      <c r="D221">
        <v>0</v>
      </c>
      <c r="E221">
        <v>0</v>
      </c>
      <c r="F221" t="s">
        <v>121</v>
      </c>
      <c r="G221" s="1">
        <v>196441.95</v>
      </c>
      <c r="H221" s="1">
        <v>926.41</v>
      </c>
    </row>
    <row r="222" spans="1:8" hidden="1" x14ac:dyDescent="0.25">
      <c r="A222">
        <v>253</v>
      </c>
      <c r="B222">
        <v>2</v>
      </c>
      <c r="C222">
        <v>4</v>
      </c>
      <c r="D222">
        <v>0</v>
      </c>
      <c r="E222">
        <v>0</v>
      </c>
      <c r="F222" t="s">
        <v>122</v>
      </c>
      <c r="G222" s="1">
        <v>35148.94</v>
      </c>
      <c r="H222" s="1">
        <v>0</v>
      </c>
    </row>
    <row r="223" spans="1:8" hidden="1" x14ac:dyDescent="0.25">
      <c r="A223">
        <v>253</v>
      </c>
      <c r="B223">
        <v>2</v>
      </c>
      <c r="C223">
        <v>5</v>
      </c>
      <c r="D223">
        <v>0</v>
      </c>
      <c r="E223">
        <v>0</v>
      </c>
      <c r="F223" t="s">
        <v>123</v>
      </c>
      <c r="G223" s="1">
        <v>684992.9</v>
      </c>
      <c r="H223" s="1">
        <v>59940.35</v>
      </c>
    </row>
    <row r="224" spans="1:8" hidden="1" x14ac:dyDescent="0.25">
      <c r="A224">
        <v>253</v>
      </c>
      <c r="B224">
        <v>2</v>
      </c>
      <c r="C224">
        <v>6</v>
      </c>
      <c r="D224">
        <v>0</v>
      </c>
      <c r="E224">
        <v>0</v>
      </c>
      <c r="F224" t="s">
        <v>124</v>
      </c>
      <c r="G224" s="1">
        <v>17920</v>
      </c>
      <c r="H224" s="1">
        <v>0</v>
      </c>
    </row>
    <row r="225" spans="1:8" hidden="1" x14ac:dyDescent="0.25">
      <c r="A225">
        <v>253</v>
      </c>
      <c r="B225">
        <v>2</v>
      </c>
      <c r="C225">
        <v>7</v>
      </c>
      <c r="D225">
        <v>0</v>
      </c>
      <c r="E225">
        <v>0</v>
      </c>
      <c r="F225" t="s">
        <v>125</v>
      </c>
      <c r="G225" s="1">
        <v>472</v>
      </c>
      <c r="H225" s="1">
        <v>0</v>
      </c>
    </row>
    <row r="226" spans="1:8" hidden="1" x14ac:dyDescent="0.25">
      <c r="A226">
        <v>253</v>
      </c>
      <c r="B226">
        <v>2</v>
      </c>
      <c r="C226">
        <v>8</v>
      </c>
      <c r="D226">
        <v>0</v>
      </c>
      <c r="E226">
        <v>0</v>
      </c>
      <c r="F226" t="s">
        <v>126</v>
      </c>
      <c r="G226" s="1">
        <v>1152.23</v>
      </c>
      <c r="H226" s="1">
        <v>0</v>
      </c>
    </row>
    <row r="227" spans="1:8" hidden="1" x14ac:dyDescent="0.25">
      <c r="A227">
        <v>253</v>
      </c>
      <c r="B227">
        <v>2</v>
      </c>
      <c r="C227">
        <v>9</v>
      </c>
      <c r="D227">
        <v>0</v>
      </c>
      <c r="E227">
        <v>0</v>
      </c>
      <c r="F227" t="s">
        <v>127</v>
      </c>
      <c r="G227" s="1">
        <v>4189</v>
      </c>
      <c r="H227" s="1">
        <v>1475</v>
      </c>
    </row>
    <row r="228" spans="1:8" hidden="1" x14ac:dyDescent="0.25">
      <c r="A228">
        <v>253</v>
      </c>
      <c r="B228">
        <v>2</v>
      </c>
      <c r="C228">
        <v>10</v>
      </c>
      <c r="D228">
        <v>0</v>
      </c>
      <c r="E228">
        <v>0</v>
      </c>
      <c r="F228" t="s">
        <v>128</v>
      </c>
      <c r="G228" s="1">
        <v>56320.22</v>
      </c>
      <c r="H228" s="1">
        <v>477.45</v>
      </c>
    </row>
    <row r="229" spans="1:8" hidden="1" x14ac:dyDescent="0.25">
      <c r="A229">
        <v>253</v>
      </c>
      <c r="B229">
        <v>3</v>
      </c>
      <c r="C229">
        <v>1</v>
      </c>
      <c r="D229">
        <v>0</v>
      </c>
      <c r="E229">
        <v>0</v>
      </c>
      <c r="F229" t="s">
        <v>129</v>
      </c>
      <c r="G229" s="1">
        <v>65351.199999999997</v>
      </c>
      <c r="H229" s="1">
        <v>1112.53</v>
      </c>
    </row>
    <row r="230" spans="1:8" hidden="1" x14ac:dyDescent="0.25">
      <c r="A230">
        <v>253</v>
      </c>
      <c r="B230">
        <v>3</v>
      </c>
      <c r="C230">
        <v>2</v>
      </c>
      <c r="D230">
        <v>0</v>
      </c>
      <c r="E230">
        <v>0</v>
      </c>
      <c r="F230" t="s">
        <v>130</v>
      </c>
      <c r="G230" s="1">
        <v>214786.51</v>
      </c>
      <c r="H230" s="1">
        <v>9687.3700000000008</v>
      </c>
    </row>
    <row r="231" spans="1:8" hidden="1" x14ac:dyDescent="0.25">
      <c r="A231">
        <v>253</v>
      </c>
      <c r="B231">
        <v>3</v>
      </c>
      <c r="C231">
        <v>4</v>
      </c>
      <c r="D231">
        <v>0</v>
      </c>
      <c r="E231">
        <v>0</v>
      </c>
      <c r="F231" t="s">
        <v>131</v>
      </c>
      <c r="G231" s="1">
        <v>136320.39000000001</v>
      </c>
      <c r="H231" s="1">
        <v>1268.95</v>
      </c>
    </row>
    <row r="232" spans="1:8" hidden="1" x14ac:dyDescent="0.25">
      <c r="A232">
        <v>253</v>
      </c>
      <c r="B232">
        <v>3</v>
      </c>
      <c r="C232">
        <v>5</v>
      </c>
      <c r="D232">
        <v>0</v>
      </c>
      <c r="E232">
        <v>0</v>
      </c>
      <c r="F232" t="s">
        <v>132</v>
      </c>
      <c r="G232" s="1">
        <v>3781862.34</v>
      </c>
      <c r="H232" s="1">
        <v>61666</v>
      </c>
    </row>
    <row r="233" spans="1:8" hidden="1" x14ac:dyDescent="0.25">
      <c r="A233">
        <v>253</v>
      </c>
      <c r="B233">
        <v>3</v>
      </c>
      <c r="C233">
        <v>6</v>
      </c>
      <c r="D233">
        <v>0</v>
      </c>
      <c r="E233">
        <v>0</v>
      </c>
      <c r="F233" t="s">
        <v>133</v>
      </c>
      <c r="G233" s="1">
        <v>322283.21000000002</v>
      </c>
      <c r="H233" s="1">
        <v>95127.92</v>
      </c>
    </row>
    <row r="234" spans="1:8" hidden="1" x14ac:dyDescent="0.25">
      <c r="A234">
        <v>253</v>
      </c>
      <c r="B234">
        <v>3</v>
      </c>
      <c r="C234">
        <v>7</v>
      </c>
      <c r="D234">
        <v>0</v>
      </c>
      <c r="E234">
        <v>0</v>
      </c>
      <c r="F234" t="s">
        <v>134</v>
      </c>
      <c r="G234" s="1">
        <v>3717</v>
      </c>
      <c r="H234" s="1">
        <v>0</v>
      </c>
    </row>
    <row r="235" spans="1:8" x14ac:dyDescent="0.25">
      <c r="A235">
        <v>254</v>
      </c>
      <c r="B235">
        <v>1</v>
      </c>
      <c r="C235">
        <v>1</v>
      </c>
      <c r="D235">
        <v>0</v>
      </c>
      <c r="E235">
        <v>0</v>
      </c>
      <c r="F235" t="s">
        <v>135</v>
      </c>
      <c r="G235" s="1">
        <v>1990491.83</v>
      </c>
      <c r="H235" s="1">
        <v>11623.76</v>
      </c>
    </row>
    <row r="236" spans="1:8" x14ac:dyDescent="0.25">
      <c r="A236">
        <v>254</v>
      </c>
      <c r="B236">
        <v>1</v>
      </c>
      <c r="C236">
        <v>2</v>
      </c>
      <c r="D236">
        <v>0</v>
      </c>
      <c r="E236">
        <v>0</v>
      </c>
      <c r="F236" t="s">
        <v>136</v>
      </c>
      <c r="G236" s="1">
        <v>1195506.93</v>
      </c>
      <c r="H236" s="1">
        <v>0</v>
      </c>
    </row>
    <row r="237" spans="1:8" x14ac:dyDescent="0.25">
      <c r="A237">
        <v>254</v>
      </c>
      <c r="B237">
        <v>1</v>
      </c>
      <c r="C237">
        <v>3</v>
      </c>
      <c r="D237">
        <v>0</v>
      </c>
      <c r="E237">
        <v>0</v>
      </c>
      <c r="F237" t="s">
        <v>137</v>
      </c>
      <c r="G237" s="1">
        <v>10100</v>
      </c>
      <c r="H237" s="1">
        <v>0</v>
      </c>
    </row>
    <row r="238" spans="1:8" x14ac:dyDescent="0.25">
      <c r="A238">
        <v>254</v>
      </c>
      <c r="B238">
        <v>1</v>
      </c>
      <c r="C238">
        <v>5</v>
      </c>
      <c r="D238">
        <v>0</v>
      </c>
      <c r="E238">
        <v>0</v>
      </c>
      <c r="F238" t="s">
        <v>138</v>
      </c>
      <c r="G238" s="1">
        <v>0.01</v>
      </c>
      <c r="H238" s="1">
        <v>0</v>
      </c>
    </row>
    <row r="239" spans="1:8" hidden="1" x14ac:dyDescent="0.25">
      <c r="A239">
        <v>255</v>
      </c>
      <c r="B239">
        <v>1</v>
      </c>
      <c r="C239">
        <v>1</v>
      </c>
      <c r="D239">
        <v>0</v>
      </c>
      <c r="E239">
        <v>0</v>
      </c>
      <c r="F239" t="s">
        <v>139</v>
      </c>
      <c r="G239" s="1">
        <v>253976.78</v>
      </c>
      <c r="H239" s="1">
        <v>69046.720000000001</v>
      </c>
    </row>
    <row r="240" spans="1:8" hidden="1" x14ac:dyDescent="0.25">
      <c r="A240">
        <v>255</v>
      </c>
      <c r="B240">
        <v>1</v>
      </c>
      <c r="C240">
        <v>2</v>
      </c>
      <c r="D240">
        <v>0</v>
      </c>
      <c r="E240">
        <v>0</v>
      </c>
      <c r="F240" t="s">
        <v>140</v>
      </c>
      <c r="G240" s="1">
        <v>57367.38</v>
      </c>
      <c r="H240" s="1">
        <v>2452.31</v>
      </c>
    </row>
    <row r="241" spans="1:8" hidden="1" x14ac:dyDescent="0.25">
      <c r="A241">
        <v>255</v>
      </c>
      <c r="B241">
        <v>1</v>
      </c>
      <c r="C241">
        <v>3</v>
      </c>
      <c r="D241">
        <v>0</v>
      </c>
      <c r="E241">
        <v>0</v>
      </c>
      <c r="F241" t="s">
        <v>141</v>
      </c>
      <c r="G241" s="1">
        <v>12226.73</v>
      </c>
      <c r="H241" s="1">
        <v>2607.5700000000002</v>
      </c>
    </row>
    <row r="242" spans="1:8" hidden="1" x14ac:dyDescent="0.25">
      <c r="A242">
        <v>255</v>
      </c>
      <c r="B242">
        <v>1</v>
      </c>
      <c r="C242">
        <v>4</v>
      </c>
      <c r="D242">
        <v>0</v>
      </c>
      <c r="E242">
        <v>0</v>
      </c>
      <c r="F242" t="s">
        <v>142</v>
      </c>
      <c r="G242" s="1">
        <v>5129.51</v>
      </c>
      <c r="H242" s="1">
        <v>358</v>
      </c>
    </row>
    <row r="243" spans="1:8" hidden="1" x14ac:dyDescent="0.25">
      <c r="A243">
        <v>255</v>
      </c>
      <c r="B243">
        <v>1</v>
      </c>
      <c r="C243">
        <v>5</v>
      </c>
      <c r="D243">
        <v>0</v>
      </c>
      <c r="E243">
        <v>0</v>
      </c>
      <c r="F243" t="s">
        <v>143</v>
      </c>
      <c r="G243" s="1">
        <v>773947.95</v>
      </c>
      <c r="H243" s="1">
        <v>178660.19</v>
      </c>
    </row>
    <row r="244" spans="1:8" hidden="1" x14ac:dyDescent="0.25">
      <c r="A244">
        <v>255</v>
      </c>
      <c r="B244">
        <v>2</v>
      </c>
      <c r="C244">
        <v>1</v>
      </c>
      <c r="D244">
        <v>0</v>
      </c>
      <c r="E244">
        <v>0</v>
      </c>
      <c r="F244" t="s">
        <v>144</v>
      </c>
      <c r="G244" s="1">
        <v>7663714.4400000004</v>
      </c>
      <c r="H244" s="1">
        <v>580436.89</v>
      </c>
    </row>
    <row r="245" spans="1:8" hidden="1" x14ac:dyDescent="0.25">
      <c r="A245">
        <v>255</v>
      </c>
      <c r="B245">
        <v>2</v>
      </c>
      <c r="C245">
        <v>2</v>
      </c>
      <c r="D245">
        <v>0</v>
      </c>
      <c r="E245">
        <v>0</v>
      </c>
      <c r="F245" t="s">
        <v>145</v>
      </c>
      <c r="G245" s="1">
        <v>2702161.36</v>
      </c>
      <c r="H245" s="1">
        <v>27696.799999999999</v>
      </c>
    </row>
    <row r="246" spans="1:8" hidden="1" x14ac:dyDescent="0.25">
      <c r="A246">
        <v>255</v>
      </c>
      <c r="B246">
        <v>2</v>
      </c>
      <c r="C246">
        <v>3</v>
      </c>
      <c r="D246">
        <v>0</v>
      </c>
      <c r="E246">
        <v>0</v>
      </c>
      <c r="F246" t="s">
        <v>146</v>
      </c>
      <c r="G246" s="1">
        <v>1073251.26</v>
      </c>
      <c r="H246" s="1">
        <v>32718.39</v>
      </c>
    </row>
    <row r="247" spans="1:8" hidden="1" x14ac:dyDescent="0.25">
      <c r="A247">
        <v>255</v>
      </c>
      <c r="B247">
        <v>2</v>
      </c>
      <c r="C247">
        <v>4</v>
      </c>
      <c r="D247">
        <v>0</v>
      </c>
      <c r="E247">
        <v>0</v>
      </c>
      <c r="F247" t="s">
        <v>147</v>
      </c>
      <c r="G247" s="1">
        <v>1871917.89</v>
      </c>
      <c r="H247" s="1">
        <v>835577.26</v>
      </c>
    </row>
    <row r="248" spans="1:8" hidden="1" x14ac:dyDescent="0.25">
      <c r="A248">
        <v>255</v>
      </c>
      <c r="B248">
        <v>2</v>
      </c>
      <c r="C248">
        <v>5</v>
      </c>
      <c r="D248">
        <v>0</v>
      </c>
      <c r="E248">
        <v>0</v>
      </c>
      <c r="F248" t="s">
        <v>148</v>
      </c>
      <c r="G248" s="1">
        <v>1426354.14</v>
      </c>
      <c r="H248" s="1">
        <v>44043.87</v>
      </c>
    </row>
    <row r="249" spans="1:8" hidden="1" x14ac:dyDescent="0.25">
      <c r="A249">
        <v>255</v>
      </c>
      <c r="B249">
        <v>2</v>
      </c>
      <c r="C249">
        <v>6</v>
      </c>
      <c r="D249">
        <v>0</v>
      </c>
      <c r="E249">
        <v>0</v>
      </c>
      <c r="F249" t="s">
        <v>149</v>
      </c>
      <c r="G249" s="1">
        <v>31673.06</v>
      </c>
      <c r="H249" s="1">
        <v>0.1</v>
      </c>
    </row>
    <row r="250" spans="1:8" hidden="1" x14ac:dyDescent="0.25">
      <c r="A250">
        <v>255</v>
      </c>
      <c r="B250">
        <v>2</v>
      </c>
      <c r="C250">
        <v>99</v>
      </c>
      <c r="D250">
        <v>0</v>
      </c>
      <c r="E250">
        <v>0</v>
      </c>
      <c r="F250" t="s">
        <v>150</v>
      </c>
      <c r="G250" s="1">
        <v>801754.14</v>
      </c>
      <c r="H250" s="1">
        <v>38520.49</v>
      </c>
    </row>
    <row r="251" spans="1:8" hidden="1" x14ac:dyDescent="0.25">
      <c r="A251">
        <v>255</v>
      </c>
      <c r="B251">
        <v>3</v>
      </c>
      <c r="C251">
        <v>1</v>
      </c>
      <c r="D251">
        <v>0</v>
      </c>
      <c r="E251">
        <v>0</v>
      </c>
      <c r="F251" t="s">
        <v>151</v>
      </c>
      <c r="G251" s="1">
        <v>8122986.9000000004</v>
      </c>
      <c r="H251" s="1">
        <v>172014.21</v>
      </c>
    </row>
    <row r="252" spans="1:8" hidden="1" x14ac:dyDescent="0.25">
      <c r="A252">
        <v>255</v>
      </c>
      <c r="B252">
        <v>3</v>
      </c>
      <c r="C252">
        <v>2</v>
      </c>
      <c r="D252">
        <v>0</v>
      </c>
      <c r="E252">
        <v>0</v>
      </c>
      <c r="F252" t="s">
        <v>152</v>
      </c>
      <c r="G252" s="1">
        <v>328945.52</v>
      </c>
      <c r="H252" s="1">
        <v>10469.549999999999</v>
      </c>
    </row>
    <row r="253" spans="1:8" hidden="1" x14ac:dyDescent="0.25">
      <c r="A253">
        <v>255</v>
      </c>
      <c r="B253">
        <v>3</v>
      </c>
      <c r="C253">
        <v>3</v>
      </c>
      <c r="D253">
        <v>0</v>
      </c>
      <c r="E253">
        <v>0</v>
      </c>
      <c r="F253" t="s">
        <v>153</v>
      </c>
      <c r="G253" s="1">
        <v>31078.6</v>
      </c>
      <c r="H253" s="1">
        <v>3614.8</v>
      </c>
    </row>
    <row r="254" spans="1:8" hidden="1" x14ac:dyDescent="0.25">
      <c r="A254">
        <v>255</v>
      </c>
      <c r="B254">
        <v>3</v>
      </c>
      <c r="C254">
        <v>4</v>
      </c>
      <c r="D254">
        <v>0</v>
      </c>
      <c r="E254">
        <v>0</v>
      </c>
      <c r="F254" t="s">
        <v>154</v>
      </c>
      <c r="G254" s="1">
        <v>991.2</v>
      </c>
      <c r="H254" s="1">
        <v>991.2</v>
      </c>
    </row>
    <row r="255" spans="1:8" hidden="1" x14ac:dyDescent="0.25">
      <c r="A255">
        <v>255</v>
      </c>
      <c r="B255">
        <v>3</v>
      </c>
      <c r="C255">
        <v>5</v>
      </c>
      <c r="D255">
        <v>0</v>
      </c>
      <c r="E255">
        <v>0</v>
      </c>
      <c r="F255" t="s">
        <v>155</v>
      </c>
      <c r="G255" s="1">
        <v>4214.1000000000004</v>
      </c>
      <c r="H255" s="1">
        <v>1534</v>
      </c>
    </row>
    <row r="256" spans="1:8" hidden="1" x14ac:dyDescent="0.25">
      <c r="A256">
        <v>255</v>
      </c>
      <c r="B256">
        <v>4</v>
      </c>
      <c r="C256">
        <v>1</v>
      </c>
      <c r="D256">
        <v>0</v>
      </c>
      <c r="E256">
        <v>0</v>
      </c>
      <c r="F256" t="s">
        <v>156</v>
      </c>
      <c r="G256" s="1">
        <v>1267.4000000000001</v>
      </c>
      <c r="H256" s="1">
        <v>0</v>
      </c>
    </row>
    <row r="257" spans="1:8" hidden="1" x14ac:dyDescent="0.25">
      <c r="A257">
        <v>255</v>
      </c>
      <c r="B257">
        <v>6</v>
      </c>
      <c r="C257">
        <v>1</v>
      </c>
      <c r="D257">
        <v>0</v>
      </c>
      <c r="E257">
        <v>0</v>
      </c>
      <c r="F257" t="s">
        <v>157</v>
      </c>
      <c r="G257" s="1">
        <v>118.8</v>
      </c>
      <c r="H257" s="1">
        <v>0</v>
      </c>
    </row>
    <row r="258" spans="1:8" hidden="1" x14ac:dyDescent="0.25">
      <c r="A258">
        <v>255</v>
      </c>
      <c r="B258">
        <v>6</v>
      </c>
      <c r="C258">
        <v>3</v>
      </c>
      <c r="D258">
        <v>0</v>
      </c>
      <c r="E258">
        <v>0</v>
      </c>
      <c r="F258" t="s">
        <v>158</v>
      </c>
      <c r="G258" s="1">
        <v>169920.34</v>
      </c>
      <c r="H258" s="1">
        <v>0</v>
      </c>
    </row>
    <row r="259" spans="1:8" hidden="1" x14ac:dyDescent="0.25">
      <c r="A259">
        <v>255</v>
      </c>
      <c r="B259">
        <v>6</v>
      </c>
      <c r="C259">
        <v>4</v>
      </c>
      <c r="D259">
        <v>0</v>
      </c>
      <c r="E259">
        <v>0</v>
      </c>
      <c r="F259" t="s">
        <v>159</v>
      </c>
      <c r="G259" s="1">
        <v>9813.06</v>
      </c>
      <c r="H259" s="1">
        <v>250</v>
      </c>
    </row>
    <row r="260" spans="1:8" hidden="1" x14ac:dyDescent="0.25">
      <c r="A260">
        <v>255</v>
      </c>
      <c r="B260">
        <v>6</v>
      </c>
      <c r="C260">
        <v>5</v>
      </c>
      <c r="D260">
        <v>0</v>
      </c>
      <c r="E260">
        <v>0</v>
      </c>
      <c r="F260" t="s">
        <v>160</v>
      </c>
      <c r="G260" s="1">
        <v>694.8</v>
      </c>
      <c r="H260" s="1">
        <v>0</v>
      </c>
    </row>
    <row r="261" spans="1:8" hidden="1" x14ac:dyDescent="0.25">
      <c r="A261">
        <v>255</v>
      </c>
      <c r="B261">
        <v>6</v>
      </c>
      <c r="C261">
        <v>8</v>
      </c>
      <c r="D261">
        <v>0</v>
      </c>
      <c r="E261">
        <v>0</v>
      </c>
      <c r="F261" t="s">
        <v>161</v>
      </c>
      <c r="G261" s="1">
        <v>14.58</v>
      </c>
      <c r="H261" s="1">
        <v>7.0000000000000007E-2</v>
      </c>
    </row>
    <row r="262" spans="1:8" hidden="1" x14ac:dyDescent="0.25">
      <c r="A262">
        <v>255</v>
      </c>
      <c r="B262">
        <v>6</v>
      </c>
      <c r="C262">
        <v>9</v>
      </c>
      <c r="D262">
        <v>0</v>
      </c>
      <c r="E262">
        <v>0</v>
      </c>
      <c r="F262" t="s">
        <v>162</v>
      </c>
      <c r="G262" s="1">
        <v>12323.79</v>
      </c>
      <c r="H262" s="1">
        <v>0</v>
      </c>
    </row>
    <row r="263" spans="1:8" hidden="1" x14ac:dyDescent="0.25">
      <c r="A263">
        <v>255</v>
      </c>
      <c r="B263">
        <v>7</v>
      </c>
      <c r="C263">
        <v>1</v>
      </c>
      <c r="D263">
        <v>0</v>
      </c>
      <c r="E263">
        <v>0</v>
      </c>
      <c r="F263" t="s">
        <v>163</v>
      </c>
      <c r="G263" s="1">
        <v>16625.060000000001</v>
      </c>
      <c r="H263" s="1">
        <v>0</v>
      </c>
    </row>
    <row r="264" spans="1:8" hidden="1" x14ac:dyDescent="0.25">
      <c r="A264">
        <v>255</v>
      </c>
      <c r="B264">
        <v>7</v>
      </c>
      <c r="C264">
        <v>2</v>
      </c>
      <c r="D264">
        <v>0</v>
      </c>
      <c r="E264">
        <v>0</v>
      </c>
      <c r="F264" t="s">
        <v>72</v>
      </c>
      <c r="G264" s="1">
        <v>98113.81</v>
      </c>
      <c r="H264" s="1">
        <v>1090.32</v>
      </c>
    </row>
    <row r="265" spans="1:8" hidden="1" x14ac:dyDescent="0.25">
      <c r="A265">
        <v>255</v>
      </c>
      <c r="B265">
        <v>7</v>
      </c>
      <c r="C265">
        <v>3</v>
      </c>
      <c r="D265">
        <v>0</v>
      </c>
      <c r="E265">
        <v>0</v>
      </c>
      <c r="F265" t="s">
        <v>164</v>
      </c>
      <c r="G265" s="1">
        <v>1358.33</v>
      </c>
      <c r="H265" s="1">
        <v>0</v>
      </c>
    </row>
    <row r="266" spans="1:8" hidden="1" x14ac:dyDescent="0.25">
      <c r="A266">
        <v>255</v>
      </c>
      <c r="B266">
        <v>7</v>
      </c>
      <c r="C266">
        <v>4</v>
      </c>
      <c r="D266">
        <v>0</v>
      </c>
      <c r="E266">
        <v>0</v>
      </c>
      <c r="F266" t="s">
        <v>165</v>
      </c>
      <c r="G266" s="1">
        <v>1392.4</v>
      </c>
      <c r="H266" s="1">
        <v>0</v>
      </c>
    </row>
    <row r="267" spans="1:8" hidden="1" x14ac:dyDescent="0.25">
      <c r="A267">
        <v>255</v>
      </c>
      <c r="B267">
        <v>8</v>
      </c>
      <c r="C267">
        <v>1</v>
      </c>
      <c r="D267">
        <v>0</v>
      </c>
      <c r="E267">
        <v>0</v>
      </c>
      <c r="F267" t="s">
        <v>166</v>
      </c>
      <c r="G267" s="1">
        <v>34377.199999999997</v>
      </c>
      <c r="H267" s="1">
        <v>0</v>
      </c>
    </row>
    <row r="268" spans="1:8" hidden="1" x14ac:dyDescent="0.25">
      <c r="A268">
        <v>255</v>
      </c>
      <c r="B268">
        <v>8</v>
      </c>
      <c r="C268">
        <v>2</v>
      </c>
      <c r="D268">
        <v>0</v>
      </c>
      <c r="E268">
        <v>0</v>
      </c>
      <c r="F268" t="s">
        <v>167</v>
      </c>
      <c r="G268" s="1">
        <v>103788.67</v>
      </c>
      <c r="H268" s="1">
        <v>27728.38</v>
      </c>
    </row>
    <row r="269" spans="1:8" hidden="1" x14ac:dyDescent="0.25">
      <c r="A269">
        <v>255</v>
      </c>
      <c r="B269">
        <v>8</v>
      </c>
      <c r="C269">
        <v>3</v>
      </c>
      <c r="D269">
        <v>0</v>
      </c>
      <c r="E269">
        <v>0</v>
      </c>
      <c r="F269" t="s">
        <v>168</v>
      </c>
      <c r="G269" s="1">
        <v>236</v>
      </c>
      <c r="H269" s="1">
        <v>0</v>
      </c>
    </row>
    <row r="270" spans="1:8" hidden="1" x14ac:dyDescent="0.25">
      <c r="A270">
        <v>255</v>
      </c>
      <c r="B270">
        <v>9</v>
      </c>
      <c r="C270">
        <v>1</v>
      </c>
      <c r="D270">
        <v>0</v>
      </c>
      <c r="E270">
        <v>0</v>
      </c>
      <c r="F270" t="s">
        <v>169</v>
      </c>
      <c r="G270" s="1">
        <v>419.77</v>
      </c>
      <c r="H270" s="1">
        <v>179.96</v>
      </c>
    </row>
    <row r="271" spans="1:8" hidden="1" x14ac:dyDescent="0.25">
      <c r="A271">
        <v>255</v>
      </c>
      <c r="B271">
        <v>9</v>
      </c>
      <c r="C271">
        <v>2</v>
      </c>
      <c r="D271">
        <v>0</v>
      </c>
      <c r="E271">
        <v>0</v>
      </c>
      <c r="F271" t="s">
        <v>170</v>
      </c>
      <c r="G271" s="1">
        <v>22058.9</v>
      </c>
      <c r="H271" s="1">
        <v>357</v>
      </c>
    </row>
    <row r="272" spans="1:8" hidden="1" x14ac:dyDescent="0.25">
      <c r="A272">
        <v>255</v>
      </c>
      <c r="B272">
        <v>9</v>
      </c>
      <c r="C272">
        <v>3</v>
      </c>
      <c r="D272">
        <v>0</v>
      </c>
      <c r="E272">
        <v>0</v>
      </c>
      <c r="F272" t="s">
        <v>171</v>
      </c>
      <c r="G272" s="1">
        <v>2215.0700000000002</v>
      </c>
      <c r="H272" s="1">
        <v>0</v>
      </c>
    </row>
    <row r="273" spans="1:8" hidden="1" x14ac:dyDescent="0.25">
      <c r="A273">
        <v>255</v>
      </c>
      <c r="B273">
        <v>9</v>
      </c>
      <c r="C273">
        <v>99</v>
      </c>
      <c r="D273">
        <v>0</v>
      </c>
      <c r="E273">
        <v>0</v>
      </c>
      <c r="F273" t="s">
        <v>172</v>
      </c>
      <c r="G273" s="1">
        <v>1486.8</v>
      </c>
      <c r="H273" s="1">
        <v>0</v>
      </c>
    </row>
    <row r="274" spans="1:8" hidden="1" x14ac:dyDescent="0.25">
      <c r="A274">
        <v>255</v>
      </c>
      <c r="B274">
        <v>10</v>
      </c>
      <c r="C274">
        <v>1</v>
      </c>
      <c r="D274">
        <v>0</v>
      </c>
      <c r="E274">
        <v>0</v>
      </c>
      <c r="F274" t="s">
        <v>173</v>
      </c>
      <c r="G274" s="1">
        <v>11236.59</v>
      </c>
      <c r="H274" s="1">
        <v>0</v>
      </c>
    </row>
    <row r="275" spans="1:8" hidden="1" x14ac:dyDescent="0.25">
      <c r="A275">
        <v>255</v>
      </c>
      <c r="B275">
        <v>10</v>
      </c>
      <c r="C275">
        <v>2</v>
      </c>
      <c r="D275">
        <v>0</v>
      </c>
      <c r="E275">
        <v>0</v>
      </c>
      <c r="F275" t="s">
        <v>174</v>
      </c>
      <c r="G275" s="1">
        <v>742406.58</v>
      </c>
      <c r="H275" s="1">
        <v>20073.490000000002</v>
      </c>
    </row>
    <row r="276" spans="1:8" hidden="1" x14ac:dyDescent="0.25">
      <c r="A276">
        <v>255</v>
      </c>
      <c r="B276">
        <v>10</v>
      </c>
      <c r="C276">
        <v>3</v>
      </c>
      <c r="D276">
        <v>0</v>
      </c>
      <c r="E276">
        <v>0</v>
      </c>
      <c r="F276" t="s">
        <v>175</v>
      </c>
      <c r="G276" s="1">
        <v>58270.13</v>
      </c>
      <c r="H276" s="1">
        <v>4249.3999999999996</v>
      </c>
    </row>
    <row r="277" spans="1:8" hidden="1" x14ac:dyDescent="0.25">
      <c r="A277">
        <v>255</v>
      </c>
      <c r="B277">
        <v>11</v>
      </c>
      <c r="C277">
        <v>1</v>
      </c>
      <c r="D277">
        <v>0</v>
      </c>
      <c r="E277">
        <v>0</v>
      </c>
      <c r="F277" t="s">
        <v>176</v>
      </c>
      <c r="G277" s="1">
        <v>50504.01</v>
      </c>
      <c r="H277" s="1">
        <v>0</v>
      </c>
    </row>
    <row r="278" spans="1:8" hidden="1" x14ac:dyDescent="0.25">
      <c r="A278">
        <v>255</v>
      </c>
      <c r="B278">
        <v>11</v>
      </c>
      <c r="C278">
        <v>2</v>
      </c>
      <c r="D278">
        <v>0</v>
      </c>
      <c r="E278">
        <v>0</v>
      </c>
      <c r="F278" t="s">
        <v>177</v>
      </c>
      <c r="G278" s="1">
        <v>17691.62</v>
      </c>
      <c r="H278" s="1">
        <v>429.5</v>
      </c>
    </row>
    <row r="279" spans="1:8" hidden="1" x14ac:dyDescent="0.25">
      <c r="A279">
        <v>255</v>
      </c>
      <c r="B279">
        <v>11</v>
      </c>
      <c r="C279">
        <v>3</v>
      </c>
      <c r="D279">
        <v>0</v>
      </c>
      <c r="E279">
        <v>0</v>
      </c>
      <c r="F279" t="s">
        <v>178</v>
      </c>
      <c r="G279" s="1">
        <v>3717</v>
      </c>
      <c r="H279" s="1">
        <v>0</v>
      </c>
    </row>
    <row r="280" spans="1:8" hidden="1" x14ac:dyDescent="0.25">
      <c r="A280">
        <v>255</v>
      </c>
      <c r="B280">
        <v>12</v>
      </c>
      <c r="C280">
        <v>1</v>
      </c>
      <c r="D280">
        <v>0</v>
      </c>
      <c r="E280">
        <v>0</v>
      </c>
      <c r="F280" t="s">
        <v>179</v>
      </c>
      <c r="G280" s="1">
        <v>1092.32</v>
      </c>
      <c r="H280" s="1">
        <v>0</v>
      </c>
    </row>
    <row r="281" spans="1:8" hidden="1" x14ac:dyDescent="0.25">
      <c r="A281">
        <v>255</v>
      </c>
      <c r="B281">
        <v>12</v>
      </c>
      <c r="C281">
        <v>2</v>
      </c>
      <c r="D281">
        <v>0</v>
      </c>
      <c r="E281">
        <v>0</v>
      </c>
      <c r="F281" t="s">
        <v>180</v>
      </c>
      <c r="G281" s="1">
        <v>51422.55</v>
      </c>
      <c r="H281" s="1">
        <v>0</v>
      </c>
    </row>
    <row r="282" spans="1:8" hidden="1" x14ac:dyDescent="0.25">
      <c r="A282">
        <v>255</v>
      </c>
      <c r="B282">
        <v>99</v>
      </c>
      <c r="C282">
        <v>1</v>
      </c>
      <c r="D282">
        <v>0</v>
      </c>
      <c r="E282">
        <v>0</v>
      </c>
      <c r="F282" t="s">
        <v>181</v>
      </c>
      <c r="G282" s="1">
        <v>6962</v>
      </c>
      <c r="H282" s="1">
        <v>5251</v>
      </c>
    </row>
    <row r="283" spans="1:8" hidden="1" x14ac:dyDescent="0.25">
      <c r="A283">
        <v>255</v>
      </c>
      <c r="B283">
        <v>99</v>
      </c>
      <c r="C283">
        <v>3</v>
      </c>
      <c r="D283">
        <v>0</v>
      </c>
      <c r="E283">
        <v>0</v>
      </c>
      <c r="F283" t="s">
        <v>182</v>
      </c>
      <c r="G283" s="1">
        <v>4634.26</v>
      </c>
      <c r="H283" s="1">
        <v>0</v>
      </c>
    </row>
    <row r="284" spans="1:8" hidden="1" x14ac:dyDescent="0.25">
      <c r="A284">
        <v>257</v>
      </c>
      <c r="B284">
        <v>1</v>
      </c>
      <c r="C284">
        <v>1</v>
      </c>
      <c r="D284">
        <v>0</v>
      </c>
      <c r="E284">
        <v>0</v>
      </c>
      <c r="F284" t="s">
        <v>183</v>
      </c>
      <c r="G284" s="1">
        <v>0</v>
      </c>
      <c r="H284" s="1">
        <v>42244</v>
      </c>
    </row>
    <row r="285" spans="1:8" hidden="1" x14ac:dyDescent="0.25">
      <c r="A285">
        <v>257</v>
      </c>
      <c r="B285">
        <v>2</v>
      </c>
      <c r="C285">
        <v>1</v>
      </c>
      <c r="D285">
        <v>1</v>
      </c>
      <c r="E285">
        <v>0</v>
      </c>
      <c r="F285" t="s">
        <v>109</v>
      </c>
      <c r="G285" s="1">
        <v>0</v>
      </c>
      <c r="H285" s="1">
        <v>13137948.710000001</v>
      </c>
    </row>
    <row r="286" spans="1:8" hidden="1" x14ac:dyDescent="0.25">
      <c r="A286">
        <v>257</v>
      </c>
      <c r="B286">
        <v>2</v>
      </c>
      <c r="C286">
        <v>1</v>
      </c>
      <c r="D286">
        <v>99</v>
      </c>
      <c r="E286">
        <v>0</v>
      </c>
      <c r="F286" t="s">
        <v>110</v>
      </c>
      <c r="G286" s="1">
        <v>0</v>
      </c>
      <c r="H286" s="1">
        <v>653701.93000000005</v>
      </c>
    </row>
    <row r="287" spans="1:8" hidden="1" x14ac:dyDescent="0.25">
      <c r="A287">
        <v>257</v>
      </c>
      <c r="B287">
        <v>2</v>
      </c>
      <c r="C287">
        <v>4</v>
      </c>
      <c r="D287">
        <v>1</v>
      </c>
      <c r="E287">
        <v>0</v>
      </c>
      <c r="F287" t="s">
        <v>118</v>
      </c>
      <c r="G287" s="1">
        <v>0</v>
      </c>
      <c r="H287" s="1">
        <v>136938</v>
      </c>
    </row>
    <row r="288" spans="1:8" hidden="1" x14ac:dyDescent="0.25">
      <c r="A288">
        <v>257</v>
      </c>
      <c r="B288">
        <v>2</v>
      </c>
      <c r="C288">
        <v>4</v>
      </c>
      <c r="D288">
        <v>10</v>
      </c>
      <c r="E288">
        <v>0</v>
      </c>
      <c r="F288" t="s">
        <v>111</v>
      </c>
      <c r="G288" s="1">
        <v>0</v>
      </c>
      <c r="H288" s="1">
        <v>2211131.58</v>
      </c>
    </row>
    <row r="289" spans="1:8" hidden="1" x14ac:dyDescent="0.25">
      <c r="A289">
        <v>257</v>
      </c>
      <c r="B289">
        <v>2</v>
      </c>
      <c r="C289">
        <v>4</v>
      </c>
      <c r="D289">
        <v>11</v>
      </c>
      <c r="E289">
        <v>0</v>
      </c>
      <c r="F289" t="s">
        <v>112</v>
      </c>
      <c r="G289" s="1">
        <v>0</v>
      </c>
      <c r="H289" s="1">
        <v>3869385.5</v>
      </c>
    </row>
    <row r="290" spans="1:8" hidden="1" x14ac:dyDescent="0.25">
      <c r="A290">
        <v>257</v>
      </c>
      <c r="B290">
        <v>2</v>
      </c>
      <c r="C290">
        <v>6</v>
      </c>
      <c r="D290">
        <v>1</v>
      </c>
      <c r="E290">
        <v>0</v>
      </c>
      <c r="F290" t="s">
        <v>113</v>
      </c>
      <c r="G290" s="1">
        <v>0</v>
      </c>
      <c r="H290" s="1">
        <v>28910</v>
      </c>
    </row>
    <row r="291" spans="1:8" hidden="1" x14ac:dyDescent="0.25">
      <c r="A291">
        <v>257</v>
      </c>
      <c r="B291">
        <v>2</v>
      </c>
      <c r="C291">
        <v>6</v>
      </c>
      <c r="D291">
        <v>99</v>
      </c>
      <c r="E291">
        <v>0</v>
      </c>
      <c r="F291" t="s">
        <v>110</v>
      </c>
      <c r="G291" s="1">
        <v>0</v>
      </c>
      <c r="H291" s="1">
        <v>180000</v>
      </c>
    </row>
    <row r="292" spans="1:8" hidden="1" x14ac:dyDescent="0.25">
      <c r="A292">
        <v>257</v>
      </c>
      <c r="B292">
        <v>2</v>
      </c>
      <c r="C292">
        <v>7</v>
      </c>
      <c r="D292">
        <v>99</v>
      </c>
      <c r="E292">
        <v>0</v>
      </c>
      <c r="F292" t="s">
        <v>114</v>
      </c>
      <c r="G292" s="1">
        <v>0</v>
      </c>
      <c r="H292" s="1">
        <v>341238.93</v>
      </c>
    </row>
    <row r="293" spans="1:8" hidden="1" x14ac:dyDescent="0.25">
      <c r="A293">
        <v>257</v>
      </c>
      <c r="B293">
        <v>2</v>
      </c>
      <c r="C293">
        <v>9</v>
      </c>
      <c r="D293">
        <v>1</v>
      </c>
      <c r="E293">
        <v>0</v>
      </c>
      <c r="F293" t="s">
        <v>115</v>
      </c>
      <c r="G293" s="1">
        <v>0</v>
      </c>
      <c r="H293" s="1">
        <v>966980.28</v>
      </c>
    </row>
    <row r="294" spans="1:8" hidden="1" x14ac:dyDescent="0.25">
      <c r="A294">
        <v>257</v>
      </c>
      <c r="B294">
        <v>2</v>
      </c>
      <c r="C294">
        <v>9</v>
      </c>
      <c r="D294">
        <v>99</v>
      </c>
      <c r="E294">
        <v>0</v>
      </c>
      <c r="F294" t="s">
        <v>110</v>
      </c>
      <c r="G294" s="1">
        <v>0</v>
      </c>
      <c r="H294" s="1">
        <v>456223.39</v>
      </c>
    </row>
    <row r="295" spans="1:8" hidden="1" x14ac:dyDescent="0.25">
      <c r="A295">
        <v>257</v>
      </c>
      <c r="B295">
        <v>2</v>
      </c>
      <c r="C295">
        <v>11</v>
      </c>
      <c r="D295">
        <v>3</v>
      </c>
      <c r="E295">
        <v>0</v>
      </c>
      <c r="F295" t="s">
        <v>117</v>
      </c>
      <c r="G295" s="1">
        <v>0</v>
      </c>
      <c r="H295" s="1">
        <v>150</v>
      </c>
    </row>
    <row r="296" spans="1:8" hidden="1" x14ac:dyDescent="0.25">
      <c r="A296">
        <v>257</v>
      </c>
      <c r="B296">
        <v>2</v>
      </c>
      <c r="C296">
        <v>99</v>
      </c>
      <c r="D296">
        <v>0</v>
      </c>
      <c r="E296">
        <v>0</v>
      </c>
      <c r="F296" t="s">
        <v>114</v>
      </c>
      <c r="G296" s="1">
        <v>0</v>
      </c>
      <c r="H296" s="1">
        <v>5678869.0499999998</v>
      </c>
    </row>
    <row r="297" spans="1:8" hidden="1" x14ac:dyDescent="0.25">
      <c r="A297">
        <v>257</v>
      </c>
      <c r="B297">
        <v>3</v>
      </c>
      <c r="C297">
        <v>2</v>
      </c>
      <c r="D297">
        <v>1</v>
      </c>
      <c r="E297">
        <v>0</v>
      </c>
      <c r="F297" t="s">
        <v>119</v>
      </c>
      <c r="G297" s="1">
        <v>2811.72</v>
      </c>
      <c r="H297" s="1">
        <v>463629.96</v>
      </c>
    </row>
    <row r="298" spans="1:8" hidden="1" x14ac:dyDescent="0.25">
      <c r="A298">
        <v>257</v>
      </c>
      <c r="B298">
        <v>3</v>
      </c>
      <c r="C298">
        <v>2</v>
      </c>
      <c r="D298">
        <v>2</v>
      </c>
      <c r="E298">
        <v>0</v>
      </c>
      <c r="F298" t="s">
        <v>120</v>
      </c>
      <c r="G298" s="1">
        <v>0</v>
      </c>
      <c r="H298" s="1">
        <v>3043.19</v>
      </c>
    </row>
    <row r="299" spans="1:8" hidden="1" x14ac:dyDescent="0.25">
      <c r="A299">
        <v>257</v>
      </c>
      <c r="B299">
        <v>3</v>
      </c>
      <c r="C299">
        <v>2</v>
      </c>
      <c r="D299">
        <v>3</v>
      </c>
      <c r="E299">
        <v>0</v>
      </c>
      <c r="F299" t="s">
        <v>121</v>
      </c>
      <c r="G299" s="1">
        <v>926.41</v>
      </c>
      <c r="H299" s="1">
        <v>196441.95</v>
      </c>
    </row>
    <row r="300" spans="1:8" hidden="1" x14ac:dyDescent="0.25">
      <c r="A300">
        <v>257</v>
      </c>
      <c r="B300">
        <v>3</v>
      </c>
      <c r="C300">
        <v>2</v>
      </c>
      <c r="D300">
        <v>4</v>
      </c>
      <c r="E300">
        <v>0</v>
      </c>
      <c r="F300" t="s">
        <v>122</v>
      </c>
      <c r="G300" s="1">
        <v>49489.2</v>
      </c>
      <c r="H300" s="1">
        <v>62642.94</v>
      </c>
    </row>
    <row r="301" spans="1:8" hidden="1" x14ac:dyDescent="0.25">
      <c r="A301">
        <v>257</v>
      </c>
      <c r="B301">
        <v>3</v>
      </c>
      <c r="C301">
        <v>2</v>
      </c>
      <c r="D301">
        <v>5</v>
      </c>
      <c r="E301">
        <v>0</v>
      </c>
      <c r="F301" t="s">
        <v>123</v>
      </c>
      <c r="G301" s="1">
        <v>117052.35</v>
      </c>
      <c r="H301" s="1">
        <v>491585.71</v>
      </c>
    </row>
    <row r="302" spans="1:8" hidden="1" x14ac:dyDescent="0.25">
      <c r="A302">
        <v>257</v>
      </c>
      <c r="B302">
        <v>3</v>
      </c>
      <c r="C302">
        <v>2</v>
      </c>
      <c r="D302">
        <v>6</v>
      </c>
      <c r="E302">
        <v>0</v>
      </c>
      <c r="F302" t="s">
        <v>124</v>
      </c>
      <c r="G302" s="1">
        <v>0</v>
      </c>
      <c r="H302" s="1">
        <v>12315</v>
      </c>
    </row>
    <row r="303" spans="1:8" hidden="1" x14ac:dyDescent="0.25">
      <c r="A303">
        <v>257</v>
      </c>
      <c r="B303">
        <v>3</v>
      </c>
      <c r="C303">
        <v>2</v>
      </c>
      <c r="D303">
        <v>7</v>
      </c>
      <c r="E303">
        <v>0</v>
      </c>
      <c r="F303" t="s">
        <v>125</v>
      </c>
      <c r="G303" s="1">
        <v>0</v>
      </c>
      <c r="H303" s="1">
        <v>472</v>
      </c>
    </row>
    <row r="304" spans="1:8" hidden="1" x14ac:dyDescent="0.25">
      <c r="A304">
        <v>257</v>
      </c>
      <c r="B304">
        <v>3</v>
      </c>
      <c r="C304">
        <v>2</v>
      </c>
      <c r="D304">
        <v>8</v>
      </c>
      <c r="E304">
        <v>0</v>
      </c>
      <c r="F304" t="s">
        <v>126</v>
      </c>
      <c r="G304" s="1">
        <v>0</v>
      </c>
      <c r="H304" s="1">
        <v>1152.23</v>
      </c>
    </row>
    <row r="305" spans="1:8" hidden="1" x14ac:dyDescent="0.25">
      <c r="A305">
        <v>257</v>
      </c>
      <c r="B305">
        <v>3</v>
      </c>
      <c r="C305">
        <v>2</v>
      </c>
      <c r="D305">
        <v>9</v>
      </c>
      <c r="E305">
        <v>0</v>
      </c>
      <c r="F305" t="s">
        <v>127</v>
      </c>
      <c r="G305" s="1">
        <v>1475</v>
      </c>
      <c r="H305" s="1">
        <v>4189</v>
      </c>
    </row>
    <row r="306" spans="1:8" hidden="1" x14ac:dyDescent="0.25">
      <c r="A306">
        <v>257</v>
      </c>
      <c r="B306">
        <v>3</v>
      </c>
      <c r="C306">
        <v>2</v>
      </c>
      <c r="D306">
        <v>10</v>
      </c>
      <c r="E306">
        <v>0</v>
      </c>
      <c r="F306" t="s">
        <v>128</v>
      </c>
      <c r="G306" s="1">
        <v>477.45</v>
      </c>
      <c r="H306" s="1">
        <v>56320.22</v>
      </c>
    </row>
    <row r="307" spans="1:8" hidden="1" x14ac:dyDescent="0.25">
      <c r="A307">
        <v>257</v>
      </c>
      <c r="B307">
        <v>3</v>
      </c>
      <c r="C307">
        <v>3</v>
      </c>
      <c r="D307">
        <v>1</v>
      </c>
      <c r="E307">
        <v>0</v>
      </c>
      <c r="F307" t="s">
        <v>129</v>
      </c>
      <c r="G307" s="1">
        <v>2200.33</v>
      </c>
      <c r="H307" s="1">
        <v>65163.42</v>
      </c>
    </row>
    <row r="308" spans="1:8" hidden="1" x14ac:dyDescent="0.25">
      <c r="A308">
        <v>257</v>
      </c>
      <c r="B308">
        <v>3</v>
      </c>
      <c r="C308">
        <v>3</v>
      </c>
      <c r="D308">
        <v>2</v>
      </c>
      <c r="E308">
        <v>0</v>
      </c>
      <c r="F308" t="s">
        <v>130</v>
      </c>
      <c r="G308" s="1">
        <v>9687.3700000000008</v>
      </c>
      <c r="H308" s="1">
        <v>211820.58</v>
      </c>
    </row>
    <row r="309" spans="1:8" hidden="1" x14ac:dyDescent="0.25">
      <c r="A309">
        <v>257</v>
      </c>
      <c r="B309">
        <v>3</v>
      </c>
      <c r="C309">
        <v>3</v>
      </c>
      <c r="D309">
        <v>4</v>
      </c>
      <c r="E309">
        <v>0</v>
      </c>
      <c r="F309" t="s">
        <v>131</v>
      </c>
      <c r="G309" s="1">
        <v>1268.95</v>
      </c>
      <c r="H309" s="1">
        <v>134668.39000000001</v>
      </c>
    </row>
    <row r="310" spans="1:8" hidden="1" x14ac:dyDescent="0.25">
      <c r="A310">
        <v>257</v>
      </c>
      <c r="B310">
        <v>3</v>
      </c>
      <c r="C310">
        <v>3</v>
      </c>
      <c r="D310">
        <v>5</v>
      </c>
      <c r="E310">
        <v>0</v>
      </c>
      <c r="F310" t="s">
        <v>132</v>
      </c>
      <c r="G310" s="1">
        <v>61666</v>
      </c>
      <c r="H310" s="1">
        <v>3781862.34</v>
      </c>
    </row>
    <row r="311" spans="1:8" hidden="1" x14ac:dyDescent="0.25">
      <c r="A311">
        <v>257</v>
      </c>
      <c r="B311">
        <v>3</v>
      </c>
      <c r="C311">
        <v>3</v>
      </c>
      <c r="D311">
        <v>6</v>
      </c>
      <c r="E311">
        <v>0</v>
      </c>
      <c r="F311" t="s">
        <v>133</v>
      </c>
      <c r="G311" s="1">
        <v>95127.92</v>
      </c>
      <c r="H311" s="1">
        <v>314782.81</v>
      </c>
    </row>
    <row r="312" spans="1:8" hidden="1" x14ac:dyDescent="0.25">
      <c r="A312">
        <v>257</v>
      </c>
      <c r="B312">
        <v>3</v>
      </c>
      <c r="C312">
        <v>3</v>
      </c>
      <c r="D312">
        <v>7</v>
      </c>
      <c r="E312">
        <v>0</v>
      </c>
      <c r="F312" t="s">
        <v>134</v>
      </c>
      <c r="G312" s="1">
        <v>0</v>
      </c>
      <c r="H312" s="1">
        <v>3717</v>
      </c>
    </row>
    <row r="313" spans="1:8" hidden="1" x14ac:dyDescent="0.25">
      <c r="A313">
        <v>257</v>
      </c>
      <c r="B313">
        <v>4</v>
      </c>
      <c r="C313">
        <v>1</v>
      </c>
      <c r="D313">
        <v>1</v>
      </c>
      <c r="E313">
        <v>0</v>
      </c>
      <c r="F313" t="s">
        <v>135</v>
      </c>
      <c r="G313" s="1">
        <v>9344790.8399999999</v>
      </c>
      <c r="H313" s="1">
        <v>10178177.68</v>
      </c>
    </row>
    <row r="314" spans="1:8" hidden="1" x14ac:dyDescent="0.25">
      <c r="A314">
        <v>257</v>
      </c>
      <c r="B314">
        <v>4</v>
      </c>
      <c r="C314">
        <v>1</v>
      </c>
      <c r="D314">
        <v>2</v>
      </c>
      <c r="E314">
        <v>0</v>
      </c>
      <c r="F314" t="s">
        <v>136</v>
      </c>
      <c r="G314" s="1">
        <v>0</v>
      </c>
      <c r="H314" s="1">
        <v>525978.34</v>
      </c>
    </row>
    <row r="315" spans="1:8" hidden="1" x14ac:dyDescent="0.25">
      <c r="A315">
        <v>257</v>
      </c>
      <c r="B315">
        <v>4</v>
      </c>
      <c r="C315">
        <v>1</v>
      </c>
      <c r="D315">
        <v>3</v>
      </c>
      <c r="E315">
        <v>0</v>
      </c>
      <c r="F315" t="s">
        <v>137</v>
      </c>
      <c r="G315" s="1">
        <v>0</v>
      </c>
      <c r="H315" s="1">
        <v>10100</v>
      </c>
    </row>
    <row r="316" spans="1:8" hidden="1" x14ac:dyDescent="0.25">
      <c r="A316">
        <v>257</v>
      </c>
      <c r="B316">
        <v>4</v>
      </c>
      <c r="C316">
        <v>1</v>
      </c>
      <c r="D316">
        <v>5</v>
      </c>
      <c r="E316">
        <v>0</v>
      </c>
      <c r="F316" t="s">
        <v>138</v>
      </c>
      <c r="G316" s="1">
        <v>0</v>
      </c>
      <c r="H316" s="1">
        <v>0.01</v>
      </c>
    </row>
    <row r="317" spans="1:8" hidden="1" x14ac:dyDescent="0.25">
      <c r="A317">
        <v>257</v>
      </c>
      <c r="B317">
        <v>5</v>
      </c>
      <c r="C317">
        <v>1</v>
      </c>
      <c r="D317">
        <v>1</v>
      </c>
      <c r="E317">
        <v>0</v>
      </c>
      <c r="F317" t="s">
        <v>139</v>
      </c>
      <c r="G317" s="1">
        <v>2302.7199999999998</v>
      </c>
      <c r="H317" s="1">
        <v>138809.82</v>
      </c>
    </row>
    <row r="318" spans="1:8" hidden="1" x14ac:dyDescent="0.25">
      <c r="A318">
        <v>257</v>
      </c>
      <c r="B318">
        <v>5</v>
      </c>
      <c r="C318">
        <v>1</v>
      </c>
      <c r="D318">
        <v>2</v>
      </c>
      <c r="E318">
        <v>0</v>
      </c>
      <c r="F318" t="s">
        <v>140</v>
      </c>
      <c r="G318" s="1">
        <v>2452.31</v>
      </c>
      <c r="H318" s="1">
        <v>53368.45</v>
      </c>
    </row>
    <row r="319" spans="1:8" hidden="1" x14ac:dyDescent="0.25">
      <c r="A319">
        <v>257</v>
      </c>
      <c r="B319">
        <v>5</v>
      </c>
      <c r="C319">
        <v>1</v>
      </c>
      <c r="D319">
        <v>3</v>
      </c>
      <c r="E319">
        <v>0</v>
      </c>
      <c r="F319" t="s">
        <v>141</v>
      </c>
      <c r="G319" s="1">
        <v>2607.5700000000002</v>
      </c>
      <c r="H319" s="1">
        <v>12226.73</v>
      </c>
    </row>
    <row r="320" spans="1:8" hidden="1" x14ac:dyDescent="0.25">
      <c r="A320">
        <v>257</v>
      </c>
      <c r="B320">
        <v>5</v>
      </c>
      <c r="C320">
        <v>1</v>
      </c>
      <c r="D320">
        <v>4</v>
      </c>
      <c r="E320">
        <v>0</v>
      </c>
      <c r="F320" t="s">
        <v>184</v>
      </c>
      <c r="G320" s="1">
        <v>358</v>
      </c>
      <c r="H320" s="1">
        <v>5129.51</v>
      </c>
    </row>
    <row r="321" spans="1:8" hidden="1" x14ac:dyDescent="0.25">
      <c r="A321">
        <v>257</v>
      </c>
      <c r="B321">
        <v>5</v>
      </c>
      <c r="C321">
        <v>1</v>
      </c>
      <c r="D321">
        <v>5</v>
      </c>
      <c r="E321">
        <v>0</v>
      </c>
      <c r="F321" t="s">
        <v>143</v>
      </c>
      <c r="G321" s="1">
        <v>178660.19</v>
      </c>
      <c r="H321" s="1">
        <v>773947.95</v>
      </c>
    </row>
    <row r="322" spans="1:8" hidden="1" x14ac:dyDescent="0.25">
      <c r="A322">
        <v>257</v>
      </c>
      <c r="B322">
        <v>5</v>
      </c>
      <c r="C322">
        <v>2</v>
      </c>
      <c r="D322">
        <v>1</v>
      </c>
      <c r="E322">
        <v>0</v>
      </c>
      <c r="F322" t="s">
        <v>144</v>
      </c>
      <c r="G322" s="1">
        <v>585842.77</v>
      </c>
      <c r="H322" s="1">
        <v>7137502.5099999998</v>
      </c>
    </row>
    <row r="323" spans="1:8" hidden="1" x14ac:dyDescent="0.25">
      <c r="A323">
        <v>257</v>
      </c>
      <c r="B323">
        <v>5</v>
      </c>
      <c r="C323">
        <v>2</v>
      </c>
      <c r="D323">
        <v>2</v>
      </c>
      <c r="E323">
        <v>0</v>
      </c>
      <c r="F323" t="s">
        <v>185</v>
      </c>
      <c r="G323" s="1">
        <v>26472</v>
      </c>
      <c r="H323" s="1">
        <v>2534837.81</v>
      </c>
    </row>
    <row r="324" spans="1:8" hidden="1" x14ac:dyDescent="0.25">
      <c r="A324">
        <v>257</v>
      </c>
      <c r="B324">
        <v>5</v>
      </c>
      <c r="C324">
        <v>2</v>
      </c>
      <c r="D324">
        <v>3</v>
      </c>
      <c r="E324">
        <v>0</v>
      </c>
      <c r="F324" t="s">
        <v>146</v>
      </c>
      <c r="G324" s="1">
        <v>32718.39</v>
      </c>
      <c r="H324" s="1">
        <v>1041893.05</v>
      </c>
    </row>
    <row r="325" spans="1:8" hidden="1" x14ac:dyDescent="0.25">
      <c r="A325">
        <v>257</v>
      </c>
      <c r="B325">
        <v>5</v>
      </c>
      <c r="C325">
        <v>2</v>
      </c>
      <c r="D325">
        <v>4</v>
      </c>
      <c r="E325">
        <v>0</v>
      </c>
      <c r="F325" t="s">
        <v>147</v>
      </c>
      <c r="G325" s="1">
        <v>547657.26</v>
      </c>
      <c r="H325" s="1">
        <v>1451585.23</v>
      </c>
    </row>
    <row r="326" spans="1:8" hidden="1" x14ac:dyDescent="0.25">
      <c r="A326">
        <v>257</v>
      </c>
      <c r="B326">
        <v>5</v>
      </c>
      <c r="C326">
        <v>2</v>
      </c>
      <c r="D326">
        <v>5</v>
      </c>
      <c r="E326">
        <v>0</v>
      </c>
      <c r="F326" t="s">
        <v>148</v>
      </c>
      <c r="G326" s="1">
        <v>45268.67</v>
      </c>
      <c r="H326" s="1">
        <v>1393170.93</v>
      </c>
    </row>
    <row r="327" spans="1:8" hidden="1" x14ac:dyDescent="0.25">
      <c r="A327">
        <v>257</v>
      </c>
      <c r="B327">
        <v>5</v>
      </c>
      <c r="C327">
        <v>2</v>
      </c>
      <c r="D327">
        <v>6</v>
      </c>
      <c r="E327">
        <v>0</v>
      </c>
      <c r="F327" t="s">
        <v>149</v>
      </c>
      <c r="G327" s="1">
        <v>0.1</v>
      </c>
      <c r="H327" s="1">
        <v>31673.06</v>
      </c>
    </row>
    <row r="328" spans="1:8" hidden="1" x14ac:dyDescent="0.25">
      <c r="A328">
        <v>257</v>
      </c>
      <c r="B328">
        <v>5</v>
      </c>
      <c r="C328">
        <v>2</v>
      </c>
      <c r="D328">
        <v>99</v>
      </c>
      <c r="E328">
        <v>0</v>
      </c>
      <c r="F328" t="s">
        <v>186</v>
      </c>
      <c r="G328" s="1">
        <v>38520.49</v>
      </c>
      <c r="H328" s="1">
        <v>731009.59</v>
      </c>
    </row>
    <row r="329" spans="1:8" hidden="1" x14ac:dyDescent="0.25">
      <c r="A329">
        <v>257</v>
      </c>
      <c r="B329">
        <v>5</v>
      </c>
      <c r="C329">
        <v>3</v>
      </c>
      <c r="D329">
        <v>1</v>
      </c>
      <c r="E329">
        <v>0</v>
      </c>
      <c r="F329" t="s">
        <v>151</v>
      </c>
      <c r="G329" s="1">
        <v>172102.71</v>
      </c>
      <c r="H329" s="1">
        <v>7942604.46</v>
      </c>
    </row>
    <row r="330" spans="1:8" hidden="1" x14ac:dyDescent="0.25">
      <c r="A330">
        <v>257</v>
      </c>
      <c r="B330">
        <v>5</v>
      </c>
      <c r="C330">
        <v>3</v>
      </c>
      <c r="D330">
        <v>2</v>
      </c>
      <c r="E330">
        <v>0</v>
      </c>
      <c r="F330" t="s">
        <v>152</v>
      </c>
      <c r="G330" s="1">
        <v>10469.549999999999</v>
      </c>
      <c r="H330" s="1">
        <v>326054.59999999998</v>
      </c>
    </row>
    <row r="331" spans="1:8" hidden="1" x14ac:dyDescent="0.25">
      <c r="A331">
        <v>257</v>
      </c>
      <c r="B331">
        <v>5</v>
      </c>
      <c r="C331">
        <v>3</v>
      </c>
      <c r="D331">
        <v>3</v>
      </c>
      <c r="E331">
        <v>0</v>
      </c>
      <c r="F331" t="s">
        <v>153</v>
      </c>
      <c r="G331" s="1">
        <v>3614.8</v>
      </c>
      <c r="H331" s="1">
        <v>31078.6</v>
      </c>
    </row>
    <row r="332" spans="1:8" hidden="1" x14ac:dyDescent="0.25">
      <c r="A332">
        <v>257</v>
      </c>
      <c r="B332">
        <v>5</v>
      </c>
      <c r="C332">
        <v>3</v>
      </c>
      <c r="D332">
        <v>4</v>
      </c>
      <c r="E332">
        <v>0</v>
      </c>
      <c r="F332" t="s">
        <v>154</v>
      </c>
      <c r="G332" s="1">
        <v>991.2</v>
      </c>
      <c r="H332" s="1">
        <v>991.2</v>
      </c>
    </row>
    <row r="333" spans="1:8" hidden="1" x14ac:dyDescent="0.25">
      <c r="A333">
        <v>257</v>
      </c>
      <c r="B333">
        <v>5</v>
      </c>
      <c r="C333">
        <v>3</v>
      </c>
      <c r="D333">
        <v>5</v>
      </c>
      <c r="E333">
        <v>0</v>
      </c>
      <c r="F333" t="s">
        <v>155</v>
      </c>
      <c r="G333" s="1">
        <v>1534</v>
      </c>
      <c r="H333" s="1">
        <v>4214.1000000000004</v>
      </c>
    </row>
    <row r="334" spans="1:8" hidden="1" x14ac:dyDescent="0.25">
      <c r="A334">
        <v>257</v>
      </c>
      <c r="B334">
        <v>5</v>
      </c>
      <c r="C334">
        <v>4</v>
      </c>
      <c r="D334">
        <v>1</v>
      </c>
      <c r="E334">
        <v>0</v>
      </c>
      <c r="F334" t="s">
        <v>156</v>
      </c>
      <c r="G334" s="1">
        <v>0</v>
      </c>
      <c r="H334" s="1">
        <v>1267.4000000000001</v>
      </c>
    </row>
    <row r="335" spans="1:8" hidden="1" x14ac:dyDescent="0.25">
      <c r="A335">
        <v>257</v>
      </c>
      <c r="B335">
        <v>5</v>
      </c>
      <c r="C335">
        <v>7</v>
      </c>
      <c r="D335">
        <v>1</v>
      </c>
      <c r="E335">
        <v>0</v>
      </c>
      <c r="F335" t="s">
        <v>163</v>
      </c>
      <c r="G335" s="1">
        <v>0</v>
      </c>
      <c r="H335" s="1">
        <v>16496.36</v>
      </c>
    </row>
    <row r="336" spans="1:8" hidden="1" x14ac:dyDescent="0.25">
      <c r="A336">
        <v>257</v>
      </c>
      <c r="B336">
        <v>5</v>
      </c>
      <c r="C336">
        <v>7</v>
      </c>
      <c r="D336">
        <v>2</v>
      </c>
      <c r="E336">
        <v>0</v>
      </c>
      <c r="F336" t="s">
        <v>72</v>
      </c>
      <c r="G336" s="1">
        <v>25.22</v>
      </c>
      <c r="H336" s="1">
        <v>85906.19</v>
      </c>
    </row>
    <row r="337" spans="1:8" hidden="1" x14ac:dyDescent="0.25">
      <c r="A337">
        <v>257</v>
      </c>
      <c r="B337">
        <v>5</v>
      </c>
      <c r="C337">
        <v>7</v>
      </c>
      <c r="D337">
        <v>3</v>
      </c>
      <c r="E337">
        <v>0</v>
      </c>
      <c r="F337" t="s">
        <v>164</v>
      </c>
      <c r="G337" s="1">
        <v>0</v>
      </c>
      <c r="H337" s="1">
        <v>1146.6300000000001</v>
      </c>
    </row>
    <row r="338" spans="1:8" hidden="1" x14ac:dyDescent="0.25">
      <c r="A338">
        <v>257</v>
      </c>
      <c r="B338">
        <v>5</v>
      </c>
      <c r="C338">
        <v>7</v>
      </c>
      <c r="D338">
        <v>4</v>
      </c>
      <c r="E338">
        <v>0</v>
      </c>
      <c r="F338" t="s">
        <v>165</v>
      </c>
      <c r="G338" s="1">
        <v>0</v>
      </c>
      <c r="H338" s="1">
        <v>1392.4</v>
      </c>
    </row>
    <row r="339" spans="1:8" hidden="1" x14ac:dyDescent="0.25">
      <c r="A339">
        <v>257</v>
      </c>
      <c r="B339">
        <v>5</v>
      </c>
      <c r="C339">
        <v>8</v>
      </c>
      <c r="D339">
        <v>1</v>
      </c>
      <c r="E339">
        <v>0</v>
      </c>
      <c r="F339" t="s">
        <v>166</v>
      </c>
      <c r="G339" s="1">
        <v>0</v>
      </c>
      <c r="H339" s="1">
        <v>34377.199999999997</v>
      </c>
    </row>
    <row r="340" spans="1:8" hidden="1" x14ac:dyDescent="0.25">
      <c r="A340">
        <v>257</v>
      </c>
      <c r="B340">
        <v>5</v>
      </c>
      <c r="C340">
        <v>8</v>
      </c>
      <c r="D340">
        <v>2</v>
      </c>
      <c r="E340">
        <v>0</v>
      </c>
      <c r="F340" t="s">
        <v>167</v>
      </c>
      <c r="G340" s="1">
        <v>27728.38</v>
      </c>
      <c r="H340" s="1">
        <v>103788.67</v>
      </c>
    </row>
    <row r="341" spans="1:8" hidden="1" x14ac:dyDescent="0.25">
      <c r="A341">
        <v>257</v>
      </c>
      <c r="B341">
        <v>5</v>
      </c>
      <c r="C341">
        <v>8</v>
      </c>
      <c r="D341">
        <v>3</v>
      </c>
      <c r="E341">
        <v>0</v>
      </c>
      <c r="F341" t="s">
        <v>168</v>
      </c>
      <c r="G341" s="1">
        <v>0</v>
      </c>
      <c r="H341" s="1">
        <v>236</v>
      </c>
    </row>
    <row r="342" spans="1:8" hidden="1" x14ac:dyDescent="0.25">
      <c r="A342">
        <v>257</v>
      </c>
      <c r="B342">
        <v>5</v>
      </c>
      <c r="C342">
        <v>9</v>
      </c>
      <c r="D342">
        <v>1</v>
      </c>
      <c r="E342">
        <v>0</v>
      </c>
      <c r="F342" t="s">
        <v>169</v>
      </c>
      <c r="G342" s="1">
        <v>179.96</v>
      </c>
      <c r="H342" s="1">
        <v>419.77</v>
      </c>
    </row>
    <row r="343" spans="1:8" hidden="1" x14ac:dyDescent="0.25">
      <c r="A343">
        <v>257</v>
      </c>
      <c r="B343">
        <v>5</v>
      </c>
      <c r="C343">
        <v>9</v>
      </c>
      <c r="D343">
        <v>2</v>
      </c>
      <c r="E343">
        <v>0</v>
      </c>
      <c r="F343" t="s">
        <v>170</v>
      </c>
      <c r="G343" s="1">
        <v>357</v>
      </c>
      <c r="H343" s="1">
        <v>20731.400000000001</v>
      </c>
    </row>
    <row r="344" spans="1:8" hidden="1" x14ac:dyDescent="0.25">
      <c r="A344">
        <v>257</v>
      </c>
      <c r="B344">
        <v>5</v>
      </c>
      <c r="C344">
        <v>9</v>
      </c>
      <c r="D344">
        <v>3</v>
      </c>
      <c r="E344">
        <v>0</v>
      </c>
      <c r="F344" t="s">
        <v>171</v>
      </c>
      <c r="G344" s="1">
        <v>0</v>
      </c>
      <c r="H344" s="1">
        <v>2215.0700000000002</v>
      </c>
    </row>
    <row r="345" spans="1:8" hidden="1" x14ac:dyDescent="0.25">
      <c r="A345">
        <v>257</v>
      </c>
      <c r="B345">
        <v>5</v>
      </c>
      <c r="C345">
        <v>9</v>
      </c>
      <c r="D345">
        <v>99</v>
      </c>
      <c r="E345">
        <v>0</v>
      </c>
      <c r="F345" t="s">
        <v>172</v>
      </c>
      <c r="G345" s="1">
        <v>0</v>
      </c>
      <c r="H345" s="1">
        <v>1486.8</v>
      </c>
    </row>
    <row r="346" spans="1:8" hidden="1" x14ac:dyDescent="0.25">
      <c r="A346">
        <v>257</v>
      </c>
      <c r="B346">
        <v>5</v>
      </c>
      <c r="C346">
        <v>10</v>
      </c>
      <c r="D346">
        <v>1</v>
      </c>
      <c r="E346">
        <v>0</v>
      </c>
      <c r="F346" t="s">
        <v>173</v>
      </c>
      <c r="G346" s="1">
        <v>0</v>
      </c>
      <c r="H346" s="1">
        <v>11236.59</v>
      </c>
    </row>
    <row r="347" spans="1:8" hidden="1" x14ac:dyDescent="0.25">
      <c r="A347">
        <v>257</v>
      </c>
      <c r="B347">
        <v>5</v>
      </c>
      <c r="C347">
        <v>10</v>
      </c>
      <c r="D347">
        <v>2</v>
      </c>
      <c r="E347">
        <v>0</v>
      </c>
      <c r="F347" t="s">
        <v>174</v>
      </c>
      <c r="G347" s="1">
        <v>17595.490000000002</v>
      </c>
      <c r="H347" s="1">
        <v>710856.82</v>
      </c>
    </row>
    <row r="348" spans="1:8" hidden="1" x14ac:dyDescent="0.25">
      <c r="A348">
        <v>257</v>
      </c>
      <c r="B348">
        <v>5</v>
      </c>
      <c r="C348">
        <v>10</v>
      </c>
      <c r="D348">
        <v>3</v>
      </c>
      <c r="E348">
        <v>0</v>
      </c>
      <c r="F348" t="s">
        <v>175</v>
      </c>
      <c r="G348" s="1">
        <v>4249.3999999999996</v>
      </c>
      <c r="H348" s="1">
        <v>58270.13</v>
      </c>
    </row>
    <row r="349" spans="1:8" hidden="1" x14ac:dyDescent="0.25">
      <c r="A349">
        <v>257</v>
      </c>
      <c r="B349">
        <v>5</v>
      </c>
      <c r="C349">
        <v>11</v>
      </c>
      <c r="D349">
        <v>1</v>
      </c>
      <c r="E349">
        <v>0</v>
      </c>
      <c r="F349" t="s">
        <v>176</v>
      </c>
      <c r="G349" s="1">
        <v>0</v>
      </c>
      <c r="H349" s="1">
        <v>50504.01</v>
      </c>
    </row>
    <row r="350" spans="1:8" hidden="1" x14ac:dyDescent="0.25">
      <c r="A350">
        <v>257</v>
      </c>
      <c r="B350">
        <v>5</v>
      </c>
      <c r="C350">
        <v>11</v>
      </c>
      <c r="D350">
        <v>2</v>
      </c>
      <c r="E350">
        <v>0</v>
      </c>
      <c r="F350" t="s">
        <v>177</v>
      </c>
      <c r="G350" s="1">
        <v>429.5</v>
      </c>
      <c r="H350" s="1">
        <v>17691.62</v>
      </c>
    </row>
    <row r="351" spans="1:8" hidden="1" x14ac:dyDescent="0.25">
      <c r="A351">
        <v>257</v>
      </c>
      <c r="B351">
        <v>5</v>
      </c>
      <c r="C351">
        <v>11</v>
      </c>
      <c r="D351">
        <v>3</v>
      </c>
      <c r="E351">
        <v>0</v>
      </c>
      <c r="F351" t="s">
        <v>178</v>
      </c>
      <c r="G351" s="1">
        <v>0</v>
      </c>
      <c r="H351" s="1">
        <v>3717</v>
      </c>
    </row>
    <row r="352" spans="1:8" hidden="1" x14ac:dyDescent="0.25">
      <c r="A352">
        <v>257</v>
      </c>
      <c r="B352">
        <v>5</v>
      </c>
      <c r="C352">
        <v>12</v>
      </c>
      <c r="D352">
        <v>1</v>
      </c>
      <c r="E352">
        <v>0</v>
      </c>
      <c r="F352" t="s">
        <v>179</v>
      </c>
      <c r="G352" s="1">
        <v>0</v>
      </c>
      <c r="H352" s="1">
        <v>1092.32</v>
      </c>
    </row>
    <row r="353" spans="1:8" hidden="1" x14ac:dyDescent="0.25">
      <c r="A353">
        <v>257</v>
      </c>
      <c r="B353">
        <v>5</v>
      </c>
      <c r="C353">
        <v>12</v>
      </c>
      <c r="D353">
        <v>2</v>
      </c>
      <c r="E353">
        <v>0</v>
      </c>
      <c r="F353" t="s">
        <v>180</v>
      </c>
      <c r="G353" s="1">
        <v>0</v>
      </c>
      <c r="H353" s="1">
        <v>51422.55</v>
      </c>
    </row>
    <row r="354" spans="1:8" hidden="1" x14ac:dyDescent="0.25">
      <c r="A354">
        <v>257</v>
      </c>
      <c r="B354">
        <v>5</v>
      </c>
      <c r="C354">
        <v>99</v>
      </c>
      <c r="D354">
        <v>1</v>
      </c>
      <c r="E354">
        <v>0</v>
      </c>
      <c r="F354" t="s">
        <v>181</v>
      </c>
      <c r="G354" s="1">
        <v>5251</v>
      </c>
      <c r="H354" s="1">
        <v>6962</v>
      </c>
    </row>
    <row r="355" spans="1:8" hidden="1" x14ac:dyDescent="0.25">
      <c r="A355">
        <v>257</v>
      </c>
      <c r="B355">
        <v>5</v>
      </c>
      <c r="C355">
        <v>99</v>
      </c>
      <c r="D355">
        <v>3</v>
      </c>
      <c r="E355">
        <v>0</v>
      </c>
      <c r="F355" t="s">
        <v>182</v>
      </c>
      <c r="G355" s="1">
        <v>0</v>
      </c>
      <c r="H355" s="1">
        <v>4634.26</v>
      </c>
    </row>
    <row r="356" spans="1:8" hidden="1" x14ac:dyDescent="0.25">
      <c r="A356">
        <v>258</v>
      </c>
      <c r="B356">
        <v>2</v>
      </c>
      <c r="C356">
        <v>1</v>
      </c>
      <c r="D356">
        <v>99</v>
      </c>
      <c r="E356">
        <v>0</v>
      </c>
      <c r="F356" t="s">
        <v>110</v>
      </c>
      <c r="G356" s="1">
        <v>5775507.4100000001</v>
      </c>
      <c r="H356" s="1">
        <v>0</v>
      </c>
    </row>
    <row r="357" spans="1:8" hidden="1" x14ac:dyDescent="0.25">
      <c r="A357">
        <v>260</v>
      </c>
      <c r="B357">
        <v>1</v>
      </c>
      <c r="C357">
        <v>0</v>
      </c>
      <c r="D357">
        <v>0</v>
      </c>
      <c r="E357">
        <v>0</v>
      </c>
      <c r="F357" t="s">
        <v>187</v>
      </c>
      <c r="G357" s="1">
        <v>5498552.8200000003</v>
      </c>
      <c r="H357" s="1">
        <v>1180</v>
      </c>
    </row>
    <row r="358" spans="1:8" hidden="1" x14ac:dyDescent="0.25">
      <c r="A358">
        <v>260</v>
      </c>
      <c r="B358">
        <v>2</v>
      </c>
      <c r="C358">
        <v>1</v>
      </c>
      <c r="D358">
        <v>0</v>
      </c>
      <c r="E358">
        <v>0</v>
      </c>
      <c r="F358" t="s">
        <v>188</v>
      </c>
      <c r="G358" s="1">
        <v>6926.6</v>
      </c>
      <c r="H358" s="1">
        <v>0</v>
      </c>
    </row>
    <row r="359" spans="1:8" hidden="1" x14ac:dyDescent="0.25">
      <c r="A359">
        <v>260</v>
      </c>
      <c r="B359">
        <v>2</v>
      </c>
      <c r="C359">
        <v>2</v>
      </c>
      <c r="D359">
        <v>0</v>
      </c>
      <c r="E359">
        <v>0</v>
      </c>
      <c r="F359" t="s">
        <v>189</v>
      </c>
      <c r="G359" s="1">
        <v>1144355</v>
      </c>
      <c r="H359" s="1">
        <v>0</v>
      </c>
    </row>
    <row r="360" spans="1:8" hidden="1" x14ac:dyDescent="0.25">
      <c r="A360">
        <v>260</v>
      </c>
      <c r="B360">
        <v>3</v>
      </c>
      <c r="C360">
        <v>0</v>
      </c>
      <c r="D360">
        <v>0</v>
      </c>
      <c r="E360">
        <v>0</v>
      </c>
      <c r="F360" t="s">
        <v>190</v>
      </c>
      <c r="G360" s="1">
        <v>1467207.39</v>
      </c>
      <c r="H360" s="1">
        <v>0</v>
      </c>
    </row>
    <row r="361" spans="1:8" hidden="1" x14ac:dyDescent="0.25">
      <c r="A361">
        <v>268</v>
      </c>
      <c r="B361">
        <v>1</v>
      </c>
      <c r="C361">
        <v>1</v>
      </c>
      <c r="D361">
        <v>0</v>
      </c>
      <c r="E361">
        <v>0</v>
      </c>
      <c r="F361" t="s">
        <v>187</v>
      </c>
      <c r="G361" s="1">
        <v>0</v>
      </c>
      <c r="H361" s="1">
        <v>5410325.4699999997</v>
      </c>
    </row>
    <row r="362" spans="1:8" hidden="1" x14ac:dyDescent="0.25">
      <c r="A362">
        <v>268</v>
      </c>
      <c r="B362">
        <v>1</v>
      </c>
      <c r="C362">
        <v>2</v>
      </c>
      <c r="D362">
        <v>1</v>
      </c>
      <c r="E362">
        <v>0</v>
      </c>
      <c r="F362" t="s">
        <v>188</v>
      </c>
      <c r="G362" s="1">
        <v>0</v>
      </c>
      <c r="H362" s="1">
        <v>6926.6</v>
      </c>
    </row>
    <row r="363" spans="1:8" hidden="1" x14ac:dyDescent="0.25">
      <c r="A363">
        <v>268</v>
      </c>
      <c r="B363">
        <v>1</v>
      </c>
      <c r="C363">
        <v>2</v>
      </c>
      <c r="D363">
        <v>2</v>
      </c>
      <c r="E363">
        <v>0</v>
      </c>
      <c r="F363" t="s">
        <v>191</v>
      </c>
      <c r="G363" s="1">
        <v>0</v>
      </c>
      <c r="H363" s="1">
        <v>492300</v>
      </c>
    </row>
    <row r="364" spans="1:8" hidden="1" x14ac:dyDescent="0.25">
      <c r="A364">
        <v>268</v>
      </c>
      <c r="B364">
        <v>1</v>
      </c>
      <c r="C364">
        <v>3</v>
      </c>
      <c r="D364">
        <v>0</v>
      </c>
      <c r="E364">
        <v>0</v>
      </c>
      <c r="F364" t="s">
        <v>190</v>
      </c>
      <c r="G364" s="1">
        <v>0</v>
      </c>
      <c r="H364" s="1">
        <v>1427232.34</v>
      </c>
    </row>
    <row r="365" spans="1:8" hidden="1" x14ac:dyDescent="0.25">
      <c r="A365">
        <v>294</v>
      </c>
      <c r="B365">
        <v>1</v>
      </c>
      <c r="C365">
        <v>1</v>
      </c>
      <c r="D365">
        <v>0</v>
      </c>
      <c r="E365">
        <v>0</v>
      </c>
      <c r="F365" t="s">
        <v>192</v>
      </c>
      <c r="G365" s="1">
        <v>2114.7800000000002</v>
      </c>
      <c r="H365" s="1">
        <v>0</v>
      </c>
    </row>
    <row r="366" spans="1:8" hidden="1" x14ac:dyDescent="0.25">
      <c r="A366">
        <v>294</v>
      </c>
      <c r="B366">
        <v>2</v>
      </c>
      <c r="C366">
        <v>1</v>
      </c>
      <c r="D366">
        <v>0</v>
      </c>
      <c r="E366">
        <v>0</v>
      </c>
      <c r="F366" t="s">
        <v>194</v>
      </c>
      <c r="G366" s="1">
        <v>430666.12</v>
      </c>
      <c r="H366" s="1">
        <v>227246.8</v>
      </c>
    </row>
    <row r="367" spans="1:8" hidden="1" x14ac:dyDescent="0.25">
      <c r="A367">
        <v>294</v>
      </c>
      <c r="B367">
        <v>2</v>
      </c>
      <c r="C367">
        <v>2</v>
      </c>
      <c r="D367">
        <v>0</v>
      </c>
      <c r="E367">
        <v>0</v>
      </c>
      <c r="F367" t="s">
        <v>195</v>
      </c>
      <c r="G367" s="1">
        <v>35180.57</v>
      </c>
      <c r="H367" s="1">
        <v>5811</v>
      </c>
    </row>
    <row r="368" spans="1:8" hidden="1" x14ac:dyDescent="0.25">
      <c r="A368">
        <v>294</v>
      </c>
      <c r="B368">
        <v>2</v>
      </c>
      <c r="C368">
        <v>3</v>
      </c>
      <c r="D368">
        <v>0</v>
      </c>
      <c r="E368">
        <v>0</v>
      </c>
      <c r="F368" t="s">
        <v>196</v>
      </c>
      <c r="G368" s="1">
        <v>3037338.88</v>
      </c>
      <c r="H368" s="1">
        <v>532779.25</v>
      </c>
    </row>
    <row r="369" spans="1:8" hidden="1" x14ac:dyDescent="0.25">
      <c r="A369">
        <v>294</v>
      </c>
      <c r="B369">
        <v>2</v>
      </c>
      <c r="C369">
        <v>99</v>
      </c>
      <c r="D369">
        <v>0</v>
      </c>
      <c r="E369">
        <v>0</v>
      </c>
      <c r="F369" t="s">
        <v>110</v>
      </c>
      <c r="G369" s="1">
        <v>34633.06</v>
      </c>
      <c r="H369" s="1">
        <v>0</v>
      </c>
    </row>
    <row r="370" spans="1:8" hidden="1" x14ac:dyDescent="0.25">
      <c r="A370">
        <v>299</v>
      </c>
      <c r="B370">
        <v>2</v>
      </c>
      <c r="C370">
        <v>1</v>
      </c>
      <c r="D370">
        <v>0</v>
      </c>
      <c r="E370">
        <v>0</v>
      </c>
      <c r="F370" t="s">
        <v>194</v>
      </c>
      <c r="G370" s="1">
        <v>107476.8</v>
      </c>
      <c r="H370" s="1">
        <v>310823.28000000003</v>
      </c>
    </row>
    <row r="371" spans="1:8" hidden="1" x14ac:dyDescent="0.25">
      <c r="A371">
        <v>299</v>
      </c>
      <c r="B371">
        <v>2</v>
      </c>
      <c r="C371">
        <v>2</v>
      </c>
      <c r="D371">
        <v>0</v>
      </c>
      <c r="E371">
        <v>0</v>
      </c>
      <c r="F371" t="s">
        <v>195</v>
      </c>
      <c r="G371" s="1">
        <v>5811</v>
      </c>
      <c r="H371" s="1">
        <v>35180.57</v>
      </c>
    </row>
    <row r="372" spans="1:8" hidden="1" x14ac:dyDescent="0.25">
      <c r="A372">
        <v>299</v>
      </c>
      <c r="B372">
        <v>2</v>
      </c>
      <c r="C372">
        <v>3</v>
      </c>
      <c r="D372">
        <v>0</v>
      </c>
      <c r="E372">
        <v>0</v>
      </c>
      <c r="F372" t="s">
        <v>196</v>
      </c>
      <c r="G372" s="1">
        <v>430711.11</v>
      </c>
      <c r="H372" s="1">
        <v>2787572.8</v>
      </c>
    </row>
    <row r="373" spans="1:8" hidden="1" x14ac:dyDescent="0.25">
      <c r="A373">
        <v>299</v>
      </c>
      <c r="B373">
        <v>2</v>
      </c>
      <c r="C373">
        <v>99</v>
      </c>
      <c r="D373">
        <v>0</v>
      </c>
      <c r="E373">
        <v>0</v>
      </c>
      <c r="F373" t="s">
        <v>110</v>
      </c>
      <c r="G373" s="1">
        <v>0</v>
      </c>
      <c r="H373" s="1">
        <v>34123.75</v>
      </c>
    </row>
    <row r="374" spans="1:8" hidden="1" x14ac:dyDescent="0.25">
      <c r="A374">
        <v>320</v>
      </c>
      <c r="B374">
        <v>1</v>
      </c>
      <c r="C374">
        <v>0</v>
      </c>
      <c r="D374">
        <v>0</v>
      </c>
      <c r="E374">
        <v>0</v>
      </c>
      <c r="F374" t="s">
        <v>197</v>
      </c>
      <c r="G374" s="1">
        <v>18912765.98</v>
      </c>
      <c r="H374" s="1">
        <v>18912765.98</v>
      </c>
    </row>
    <row r="375" spans="1:8" hidden="1" x14ac:dyDescent="0.25">
      <c r="A375">
        <v>320</v>
      </c>
      <c r="B375">
        <v>2</v>
      </c>
      <c r="C375">
        <v>0</v>
      </c>
      <c r="D375">
        <v>0</v>
      </c>
      <c r="E375">
        <v>0</v>
      </c>
      <c r="F375" t="s">
        <v>198</v>
      </c>
      <c r="G375" s="1">
        <v>915307.7</v>
      </c>
      <c r="H375" s="1">
        <v>1891254.06</v>
      </c>
    </row>
    <row r="376" spans="1:8" hidden="1" x14ac:dyDescent="0.25">
      <c r="A376">
        <v>320</v>
      </c>
      <c r="B376">
        <v>3</v>
      </c>
      <c r="C376">
        <v>0</v>
      </c>
      <c r="D376">
        <v>0</v>
      </c>
      <c r="E376">
        <v>0</v>
      </c>
      <c r="F376" t="s">
        <v>199</v>
      </c>
      <c r="G376" s="1">
        <v>69660.52</v>
      </c>
      <c r="H376" s="1">
        <v>138965.34</v>
      </c>
    </row>
    <row r="377" spans="1:8" hidden="1" x14ac:dyDescent="0.25">
      <c r="A377">
        <v>320</v>
      </c>
      <c r="B377">
        <v>4</v>
      </c>
      <c r="C377">
        <v>0</v>
      </c>
      <c r="D377">
        <v>0</v>
      </c>
      <c r="E377">
        <v>0</v>
      </c>
      <c r="F377" t="s">
        <v>200</v>
      </c>
      <c r="G377" s="1">
        <v>113801.47</v>
      </c>
      <c r="H377" s="1">
        <v>144117.99</v>
      </c>
    </row>
    <row r="378" spans="1:8" hidden="1" x14ac:dyDescent="0.25">
      <c r="A378">
        <v>320</v>
      </c>
      <c r="B378">
        <v>6</v>
      </c>
      <c r="C378">
        <v>0</v>
      </c>
      <c r="D378">
        <v>0</v>
      </c>
      <c r="E378">
        <v>0</v>
      </c>
      <c r="F378" t="s">
        <v>202</v>
      </c>
      <c r="G378" s="1">
        <v>2289.1</v>
      </c>
      <c r="H378" s="1">
        <v>2289.1</v>
      </c>
    </row>
    <row r="379" spans="1:8" hidden="1" x14ac:dyDescent="0.25">
      <c r="A379">
        <v>330</v>
      </c>
      <c r="B379">
        <v>1</v>
      </c>
      <c r="C379">
        <v>1</v>
      </c>
      <c r="D379">
        <v>0</v>
      </c>
      <c r="E379">
        <v>0</v>
      </c>
      <c r="F379" t="s">
        <v>204</v>
      </c>
      <c r="G379" s="1">
        <v>12996075.66</v>
      </c>
      <c r="H379" s="1">
        <v>15442635.67</v>
      </c>
    </row>
    <row r="380" spans="1:8" hidden="1" x14ac:dyDescent="0.25">
      <c r="A380">
        <v>330</v>
      </c>
      <c r="B380">
        <v>1</v>
      </c>
      <c r="C380">
        <v>2</v>
      </c>
      <c r="D380">
        <v>0</v>
      </c>
      <c r="E380">
        <v>0</v>
      </c>
      <c r="F380" t="s">
        <v>205</v>
      </c>
      <c r="G380" s="1">
        <v>4143492.01</v>
      </c>
      <c r="H380" s="1">
        <v>35820726.07</v>
      </c>
    </row>
    <row r="381" spans="1:8" hidden="1" x14ac:dyDescent="0.25">
      <c r="A381">
        <v>330</v>
      </c>
      <c r="B381">
        <v>1</v>
      </c>
      <c r="C381">
        <v>3</v>
      </c>
      <c r="D381">
        <v>0</v>
      </c>
      <c r="E381">
        <v>0</v>
      </c>
      <c r="F381" t="s">
        <v>206</v>
      </c>
      <c r="G381" s="1">
        <v>319753.21000000002</v>
      </c>
      <c r="H381" s="1">
        <v>2717606.82</v>
      </c>
    </row>
    <row r="382" spans="1:8" hidden="1" x14ac:dyDescent="0.25">
      <c r="A382">
        <v>330</v>
      </c>
      <c r="B382">
        <v>15</v>
      </c>
      <c r="C382">
        <v>0</v>
      </c>
      <c r="D382">
        <v>0</v>
      </c>
      <c r="E382">
        <v>0</v>
      </c>
      <c r="F382" t="s">
        <v>594</v>
      </c>
      <c r="G382" s="1">
        <v>504000</v>
      </c>
      <c r="H382" s="1">
        <v>504000</v>
      </c>
    </row>
    <row r="383" spans="1:8" hidden="1" x14ac:dyDescent="0.25">
      <c r="A383">
        <v>330</v>
      </c>
      <c r="B383">
        <v>99</v>
      </c>
      <c r="C383">
        <v>0</v>
      </c>
      <c r="D383">
        <v>0</v>
      </c>
      <c r="E383">
        <v>0</v>
      </c>
      <c r="F383" t="s">
        <v>207</v>
      </c>
      <c r="G383" s="1">
        <v>63409.82</v>
      </c>
      <c r="H383" s="1">
        <v>604145.09</v>
      </c>
    </row>
    <row r="384" spans="1:8" hidden="1" x14ac:dyDescent="0.25">
      <c r="A384">
        <v>333</v>
      </c>
      <c r="B384">
        <v>1</v>
      </c>
      <c r="C384">
        <v>2</v>
      </c>
      <c r="D384">
        <v>1</v>
      </c>
      <c r="E384">
        <v>0</v>
      </c>
      <c r="F384" t="s">
        <v>208</v>
      </c>
      <c r="G384" s="1">
        <v>3844210.71</v>
      </c>
      <c r="H384" s="1">
        <v>8390073.5500000007</v>
      </c>
    </row>
    <row r="385" spans="1:8" hidden="1" x14ac:dyDescent="0.25">
      <c r="A385">
        <v>333</v>
      </c>
      <c r="B385">
        <v>1</v>
      </c>
      <c r="C385">
        <v>2</v>
      </c>
      <c r="D385">
        <v>2</v>
      </c>
      <c r="E385">
        <v>0</v>
      </c>
      <c r="F385" t="s">
        <v>209</v>
      </c>
      <c r="G385" s="1">
        <v>151940.84</v>
      </c>
      <c r="H385" s="1">
        <v>247460.7</v>
      </c>
    </row>
    <row r="386" spans="1:8" hidden="1" x14ac:dyDescent="0.25">
      <c r="A386">
        <v>333</v>
      </c>
      <c r="B386">
        <v>1</v>
      </c>
      <c r="C386">
        <v>3</v>
      </c>
      <c r="D386">
        <v>0</v>
      </c>
      <c r="E386">
        <v>0</v>
      </c>
      <c r="F386" t="s">
        <v>210</v>
      </c>
      <c r="G386" s="1">
        <v>12351.3</v>
      </c>
      <c r="H386" s="1">
        <v>97425.16</v>
      </c>
    </row>
    <row r="387" spans="1:8" hidden="1" x14ac:dyDescent="0.25">
      <c r="A387">
        <v>333</v>
      </c>
      <c r="B387">
        <v>1</v>
      </c>
      <c r="C387">
        <v>5</v>
      </c>
      <c r="D387">
        <v>0</v>
      </c>
      <c r="E387">
        <v>0</v>
      </c>
      <c r="F387" t="s">
        <v>211</v>
      </c>
      <c r="G387" s="1">
        <v>2263394.56</v>
      </c>
      <c r="H387" s="1">
        <v>2266978.2799999998</v>
      </c>
    </row>
    <row r="388" spans="1:8" hidden="1" x14ac:dyDescent="0.25">
      <c r="A388">
        <v>333</v>
      </c>
      <c r="B388">
        <v>1</v>
      </c>
      <c r="C388">
        <v>99</v>
      </c>
      <c r="D388">
        <v>99</v>
      </c>
      <c r="E388">
        <v>0</v>
      </c>
      <c r="F388" t="s">
        <v>212</v>
      </c>
      <c r="G388" s="1">
        <v>561668.25</v>
      </c>
      <c r="H388" s="1">
        <v>566988.11</v>
      </c>
    </row>
    <row r="389" spans="1:8" hidden="1" x14ac:dyDescent="0.25">
      <c r="A389">
        <v>333</v>
      </c>
      <c r="B389">
        <v>2</v>
      </c>
      <c r="C389">
        <v>5</v>
      </c>
      <c r="D389">
        <v>0</v>
      </c>
      <c r="E389">
        <v>0</v>
      </c>
      <c r="F389" t="s">
        <v>213</v>
      </c>
      <c r="G389" s="1">
        <v>131465.96</v>
      </c>
      <c r="H389" s="1">
        <v>163959.16</v>
      </c>
    </row>
    <row r="390" spans="1:8" hidden="1" x14ac:dyDescent="0.25">
      <c r="A390">
        <v>333</v>
      </c>
      <c r="B390">
        <v>2</v>
      </c>
      <c r="C390">
        <v>7</v>
      </c>
      <c r="D390">
        <v>1</v>
      </c>
      <c r="E390">
        <v>0</v>
      </c>
      <c r="F390" t="s">
        <v>214</v>
      </c>
      <c r="G390" s="1">
        <v>818.16</v>
      </c>
      <c r="H390" s="1">
        <v>818.16</v>
      </c>
    </row>
    <row r="391" spans="1:8" hidden="1" x14ac:dyDescent="0.25">
      <c r="A391">
        <v>333</v>
      </c>
      <c r="B391">
        <v>2</v>
      </c>
      <c r="C391">
        <v>99</v>
      </c>
      <c r="D391">
        <v>3</v>
      </c>
      <c r="E391">
        <v>0</v>
      </c>
      <c r="F391" t="s">
        <v>215</v>
      </c>
      <c r="G391" s="1">
        <v>2223806.11</v>
      </c>
      <c r="H391" s="1">
        <v>6652511.5300000003</v>
      </c>
    </row>
    <row r="392" spans="1:8" hidden="1" x14ac:dyDescent="0.25">
      <c r="A392">
        <v>333</v>
      </c>
      <c r="B392">
        <v>3</v>
      </c>
      <c r="C392">
        <v>1</v>
      </c>
      <c r="D392">
        <v>0</v>
      </c>
      <c r="E392">
        <v>0</v>
      </c>
      <c r="F392" t="s">
        <v>216</v>
      </c>
      <c r="G392" s="1">
        <v>598475.39</v>
      </c>
      <c r="H392" s="1">
        <v>599322.39</v>
      </c>
    </row>
    <row r="393" spans="1:8" hidden="1" x14ac:dyDescent="0.25">
      <c r="A393">
        <v>333</v>
      </c>
      <c r="B393">
        <v>3</v>
      </c>
      <c r="C393">
        <v>2</v>
      </c>
      <c r="D393">
        <v>0</v>
      </c>
      <c r="E393">
        <v>0</v>
      </c>
      <c r="F393" t="s">
        <v>217</v>
      </c>
      <c r="G393" s="1">
        <v>64703.35</v>
      </c>
      <c r="H393" s="1">
        <v>64703.35</v>
      </c>
    </row>
    <row r="394" spans="1:8" hidden="1" x14ac:dyDescent="0.25">
      <c r="A394">
        <v>333</v>
      </c>
      <c r="B394">
        <v>3</v>
      </c>
      <c r="C394">
        <v>3</v>
      </c>
      <c r="D394">
        <v>0</v>
      </c>
      <c r="E394">
        <v>0</v>
      </c>
      <c r="F394" t="s">
        <v>218</v>
      </c>
      <c r="G394" s="1">
        <v>11867.19</v>
      </c>
      <c r="H394" s="1">
        <v>13347.69</v>
      </c>
    </row>
    <row r="395" spans="1:8" hidden="1" x14ac:dyDescent="0.25">
      <c r="A395">
        <v>333</v>
      </c>
      <c r="B395">
        <v>5</v>
      </c>
      <c r="C395">
        <v>0</v>
      </c>
      <c r="D395">
        <v>0</v>
      </c>
      <c r="E395">
        <v>0</v>
      </c>
      <c r="F395" t="s">
        <v>219</v>
      </c>
      <c r="G395" s="1">
        <v>64867251.340000004</v>
      </c>
      <c r="H395" s="1">
        <v>77447178.650000006</v>
      </c>
    </row>
    <row r="396" spans="1:8" hidden="1" x14ac:dyDescent="0.25">
      <c r="A396">
        <v>333</v>
      </c>
      <c r="B396">
        <v>6</v>
      </c>
      <c r="C396">
        <v>0</v>
      </c>
      <c r="D396">
        <v>0</v>
      </c>
      <c r="E396">
        <v>0</v>
      </c>
      <c r="F396" t="s">
        <v>220</v>
      </c>
      <c r="G396" s="1">
        <v>0</v>
      </c>
      <c r="H396" s="1">
        <v>3240.69</v>
      </c>
    </row>
    <row r="397" spans="1:8" hidden="1" x14ac:dyDescent="0.25">
      <c r="A397">
        <v>333</v>
      </c>
      <c r="B397">
        <v>7</v>
      </c>
      <c r="C397">
        <v>0</v>
      </c>
      <c r="D397">
        <v>0</v>
      </c>
      <c r="E397">
        <v>0</v>
      </c>
      <c r="F397" t="s">
        <v>221</v>
      </c>
      <c r="G397" s="1">
        <v>4292087.8099999996</v>
      </c>
      <c r="H397" s="1">
        <v>5540084.21</v>
      </c>
    </row>
    <row r="398" spans="1:8" hidden="1" x14ac:dyDescent="0.25">
      <c r="A398">
        <v>333</v>
      </c>
      <c r="B398">
        <v>8</v>
      </c>
      <c r="C398">
        <v>0</v>
      </c>
      <c r="D398">
        <v>0</v>
      </c>
      <c r="E398">
        <v>0</v>
      </c>
      <c r="F398" t="s">
        <v>222</v>
      </c>
      <c r="G398" s="1">
        <v>808682.95</v>
      </c>
      <c r="H398" s="1">
        <v>945292.68</v>
      </c>
    </row>
    <row r="399" spans="1:8" hidden="1" x14ac:dyDescent="0.25">
      <c r="A399">
        <v>333</v>
      </c>
      <c r="B399">
        <v>9</v>
      </c>
      <c r="C399">
        <v>0</v>
      </c>
      <c r="D399">
        <v>0</v>
      </c>
      <c r="E399">
        <v>0</v>
      </c>
      <c r="F399" t="s">
        <v>223</v>
      </c>
      <c r="G399" s="1">
        <v>92480.83</v>
      </c>
      <c r="H399" s="1">
        <v>92480.83</v>
      </c>
    </row>
    <row r="400" spans="1:8" hidden="1" x14ac:dyDescent="0.25">
      <c r="A400">
        <v>333</v>
      </c>
      <c r="B400">
        <v>10</v>
      </c>
      <c r="C400">
        <v>2</v>
      </c>
      <c r="D400">
        <v>2</v>
      </c>
      <c r="E400">
        <v>0</v>
      </c>
      <c r="F400" t="s">
        <v>224</v>
      </c>
      <c r="G400" s="1">
        <v>39555.93</v>
      </c>
      <c r="H400" s="1">
        <v>39570.29</v>
      </c>
    </row>
    <row r="401" spans="1:8" hidden="1" x14ac:dyDescent="0.25">
      <c r="A401">
        <v>333</v>
      </c>
      <c r="B401">
        <v>10</v>
      </c>
      <c r="C401">
        <v>2</v>
      </c>
      <c r="D401">
        <v>5</v>
      </c>
      <c r="E401">
        <v>0</v>
      </c>
      <c r="F401" t="s">
        <v>225</v>
      </c>
      <c r="G401" s="1">
        <v>60226.28</v>
      </c>
      <c r="H401" s="1">
        <v>60226.28</v>
      </c>
    </row>
    <row r="402" spans="1:8" hidden="1" x14ac:dyDescent="0.25">
      <c r="A402">
        <v>333</v>
      </c>
      <c r="B402">
        <v>10</v>
      </c>
      <c r="C402">
        <v>2</v>
      </c>
      <c r="D402">
        <v>99</v>
      </c>
      <c r="E402">
        <v>0</v>
      </c>
      <c r="F402" t="s">
        <v>226</v>
      </c>
      <c r="G402" s="1">
        <v>7626.46</v>
      </c>
      <c r="H402" s="1">
        <v>7626.46</v>
      </c>
    </row>
    <row r="403" spans="1:8" hidden="1" x14ac:dyDescent="0.25">
      <c r="A403">
        <v>333</v>
      </c>
      <c r="B403">
        <v>10</v>
      </c>
      <c r="C403">
        <v>3</v>
      </c>
      <c r="D403">
        <v>1</v>
      </c>
      <c r="E403">
        <v>5</v>
      </c>
      <c r="F403" t="s">
        <v>227</v>
      </c>
      <c r="G403" s="1">
        <v>71689.37</v>
      </c>
      <c r="H403" s="1">
        <v>71699.5</v>
      </c>
    </row>
    <row r="404" spans="1:8" hidden="1" x14ac:dyDescent="0.25">
      <c r="A404">
        <v>333</v>
      </c>
      <c r="B404">
        <v>10</v>
      </c>
      <c r="C404">
        <v>3</v>
      </c>
      <c r="D404">
        <v>2</v>
      </c>
      <c r="E404">
        <v>3</v>
      </c>
      <c r="F404" t="s">
        <v>595</v>
      </c>
      <c r="G404" s="1">
        <v>0</v>
      </c>
      <c r="H404" s="1">
        <v>0.11</v>
      </c>
    </row>
    <row r="405" spans="1:8" hidden="1" x14ac:dyDescent="0.25">
      <c r="A405">
        <v>333</v>
      </c>
      <c r="B405">
        <v>10</v>
      </c>
      <c r="C405">
        <v>3</v>
      </c>
      <c r="D405">
        <v>2</v>
      </c>
      <c r="E405">
        <v>10</v>
      </c>
      <c r="F405" t="s">
        <v>228</v>
      </c>
      <c r="G405" s="1">
        <v>4921.62</v>
      </c>
      <c r="H405" s="1">
        <v>4929.2700000000004</v>
      </c>
    </row>
    <row r="406" spans="1:8" hidden="1" x14ac:dyDescent="0.25">
      <c r="A406">
        <v>333</v>
      </c>
      <c r="B406">
        <v>10</v>
      </c>
      <c r="C406">
        <v>3</v>
      </c>
      <c r="D406">
        <v>3</v>
      </c>
      <c r="E406">
        <v>10</v>
      </c>
      <c r="F406" t="s">
        <v>229</v>
      </c>
      <c r="G406" s="1">
        <v>111933.8</v>
      </c>
      <c r="H406" s="1">
        <v>111933.84</v>
      </c>
    </row>
    <row r="407" spans="1:8" hidden="1" x14ac:dyDescent="0.25">
      <c r="A407">
        <v>333</v>
      </c>
      <c r="B407">
        <v>10</v>
      </c>
      <c r="C407">
        <v>3</v>
      </c>
      <c r="D407">
        <v>6</v>
      </c>
      <c r="E407">
        <v>15</v>
      </c>
      <c r="F407" t="s">
        <v>230</v>
      </c>
      <c r="G407" s="1">
        <v>1727.13</v>
      </c>
      <c r="H407" s="1">
        <v>1727.13</v>
      </c>
    </row>
    <row r="408" spans="1:8" hidden="1" x14ac:dyDescent="0.25">
      <c r="A408">
        <v>333</v>
      </c>
      <c r="B408">
        <v>10</v>
      </c>
      <c r="C408">
        <v>3</v>
      </c>
      <c r="D408">
        <v>6</v>
      </c>
      <c r="E408">
        <v>49</v>
      </c>
      <c r="F408" t="s">
        <v>231</v>
      </c>
      <c r="G408" s="1">
        <v>3402.78</v>
      </c>
      <c r="H408" s="1">
        <v>3402.78</v>
      </c>
    </row>
    <row r="409" spans="1:8" hidden="1" x14ac:dyDescent="0.25">
      <c r="A409">
        <v>333</v>
      </c>
      <c r="B409">
        <v>15</v>
      </c>
      <c r="C409">
        <v>34</v>
      </c>
      <c r="D409">
        <v>51</v>
      </c>
      <c r="E409">
        <v>1</v>
      </c>
      <c r="F409" t="s">
        <v>234</v>
      </c>
      <c r="G409" s="1">
        <v>0</v>
      </c>
      <c r="H409" s="1">
        <v>3791.08</v>
      </c>
    </row>
    <row r="410" spans="1:8" hidden="1" x14ac:dyDescent="0.25">
      <c r="A410">
        <v>333</v>
      </c>
      <c r="B410">
        <v>16</v>
      </c>
      <c r="C410">
        <v>0</v>
      </c>
      <c r="D410">
        <v>0</v>
      </c>
      <c r="E410">
        <v>0</v>
      </c>
      <c r="F410" t="s">
        <v>236</v>
      </c>
      <c r="G410" s="1">
        <v>1323059.23</v>
      </c>
      <c r="H410" s="1">
        <v>1707894.47</v>
      </c>
    </row>
    <row r="411" spans="1:8" hidden="1" x14ac:dyDescent="0.25">
      <c r="A411">
        <v>333</v>
      </c>
      <c r="B411">
        <v>18</v>
      </c>
      <c r="C411">
        <v>1</v>
      </c>
      <c r="D411">
        <v>0</v>
      </c>
      <c r="E411">
        <v>0</v>
      </c>
      <c r="F411" t="s">
        <v>237</v>
      </c>
      <c r="G411" s="1">
        <v>2622423.14</v>
      </c>
      <c r="H411" s="1">
        <v>4764614.4800000004</v>
      </c>
    </row>
    <row r="412" spans="1:8" hidden="1" x14ac:dyDescent="0.25">
      <c r="A412">
        <v>333</v>
      </c>
      <c r="B412">
        <v>18</v>
      </c>
      <c r="C412">
        <v>2</v>
      </c>
      <c r="D412">
        <v>0</v>
      </c>
      <c r="E412">
        <v>0</v>
      </c>
      <c r="F412" t="s">
        <v>238</v>
      </c>
      <c r="G412" s="1">
        <v>146442.97</v>
      </c>
      <c r="H412" s="1">
        <v>146442.97</v>
      </c>
    </row>
    <row r="413" spans="1:8" hidden="1" x14ac:dyDescent="0.25">
      <c r="A413">
        <v>333</v>
      </c>
      <c r="B413">
        <v>18</v>
      </c>
      <c r="C413">
        <v>3</v>
      </c>
      <c r="D413">
        <v>0</v>
      </c>
      <c r="E413">
        <v>0</v>
      </c>
      <c r="F413" t="s">
        <v>239</v>
      </c>
      <c r="G413" s="1">
        <v>7101.86</v>
      </c>
      <c r="H413" s="1">
        <v>11611.86</v>
      </c>
    </row>
    <row r="414" spans="1:8" hidden="1" x14ac:dyDescent="0.25">
      <c r="A414">
        <v>333</v>
      </c>
      <c r="B414">
        <v>18</v>
      </c>
      <c r="C414">
        <v>4</v>
      </c>
      <c r="D414">
        <v>0</v>
      </c>
      <c r="E414">
        <v>0</v>
      </c>
      <c r="F414" t="s">
        <v>240</v>
      </c>
      <c r="G414" s="1">
        <v>29442.82</v>
      </c>
      <c r="H414" s="1">
        <v>29442.82</v>
      </c>
    </row>
    <row r="415" spans="1:8" hidden="1" x14ac:dyDescent="0.25">
      <c r="A415">
        <v>333</v>
      </c>
      <c r="B415">
        <v>18</v>
      </c>
      <c r="C415">
        <v>5</v>
      </c>
      <c r="D415">
        <v>0</v>
      </c>
      <c r="E415">
        <v>0</v>
      </c>
      <c r="F415" t="s">
        <v>241</v>
      </c>
      <c r="G415" s="1">
        <v>16030.51</v>
      </c>
      <c r="H415" s="1">
        <v>56095.71</v>
      </c>
    </row>
    <row r="416" spans="1:8" hidden="1" x14ac:dyDescent="0.25">
      <c r="A416">
        <v>333</v>
      </c>
      <c r="B416">
        <v>20</v>
      </c>
      <c r="C416">
        <v>1</v>
      </c>
      <c r="D416">
        <v>0</v>
      </c>
      <c r="E416">
        <v>0</v>
      </c>
      <c r="F416" t="s">
        <v>242</v>
      </c>
      <c r="G416" s="1">
        <v>771323.03</v>
      </c>
      <c r="H416" s="1">
        <v>1299744.81</v>
      </c>
    </row>
    <row r="417" spans="1:8" hidden="1" x14ac:dyDescent="0.25">
      <c r="A417">
        <v>333</v>
      </c>
      <c r="B417">
        <v>21</v>
      </c>
      <c r="C417">
        <v>1</v>
      </c>
      <c r="D417">
        <v>0</v>
      </c>
      <c r="E417">
        <v>0</v>
      </c>
      <c r="F417" t="s">
        <v>243</v>
      </c>
      <c r="G417" s="1">
        <v>0</v>
      </c>
      <c r="H417" s="1">
        <v>4931455.7300000004</v>
      </c>
    </row>
    <row r="418" spans="1:8" hidden="1" x14ac:dyDescent="0.25">
      <c r="A418">
        <v>333</v>
      </c>
      <c r="B418">
        <v>29</v>
      </c>
      <c r="C418">
        <v>1</v>
      </c>
      <c r="D418">
        <v>1</v>
      </c>
      <c r="E418">
        <v>1</v>
      </c>
      <c r="F418" t="s">
        <v>234</v>
      </c>
      <c r="G418" s="1">
        <v>1592841.28</v>
      </c>
      <c r="H418" s="1">
        <v>3291992.88</v>
      </c>
    </row>
    <row r="419" spans="1:8" hidden="1" x14ac:dyDescent="0.25">
      <c r="A419">
        <v>333</v>
      </c>
      <c r="B419">
        <v>29</v>
      </c>
      <c r="C419">
        <v>1</v>
      </c>
      <c r="D419">
        <v>1</v>
      </c>
      <c r="E419">
        <v>4</v>
      </c>
      <c r="F419" t="s">
        <v>235</v>
      </c>
      <c r="G419" s="1">
        <v>33040</v>
      </c>
      <c r="H419" s="1">
        <v>1850512.76</v>
      </c>
    </row>
    <row r="420" spans="1:8" hidden="1" x14ac:dyDescent="0.25">
      <c r="A420">
        <v>333</v>
      </c>
      <c r="B420">
        <v>29</v>
      </c>
      <c r="C420">
        <v>1</v>
      </c>
      <c r="D420">
        <v>2</v>
      </c>
      <c r="E420">
        <v>1</v>
      </c>
      <c r="F420" t="s">
        <v>234</v>
      </c>
      <c r="G420" s="1">
        <v>769589.62</v>
      </c>
      <c r="H420" s="1">
        <v>1976975.73</v>
      </c>
    </row>
    <row r="421" spans="1:8" hidden="1" x14ac:dyDescent="0.25">
      <c r="A421">
        <v>333</v>
      </c>
      <c r="B421">
        <v>29</v>
      </c>
      <c r="C421">
        <v>1</v>
      </c>
      <c r="D421">
        <v>2</v>
      </c>
      <c r="E421">
        <v>4</v>
      </c>
      <c r="F421" t="s">
        <v>235</v>
      </c>
      <c r="G421" s="1">
        <v>0</v>
      </c>
      <c r="H421" s="1">
        <v>546627.81000000006</v>
      </c>
    </row>
    <row r="422" spans="1:8" hidden="1" x14ac:dyDescent="0.25">
      <c r="A422">
        <v>333</v>
      </c>
      <c r="B422">
        <v>29</v>
      </c>
      <c r="C422">
        <v>1</v>
      </c>
      <c r="D422">
        <v>3</v>
      </c>
      <c r="E422">
        <v>1</v>
      </c>
      <c r="F422" t="s">
        <v>234</v>
      </c>
      <c r="G422" s="1">
        <v>175097.75</v>
      </c>
      <c r="H422" s="1">
        <v>270868.06</v>
      </c>
    </row>
    <row r="423" spans="1:8" hidden="1" x14ac:dyDescent="0.25">
      <c r="A423">
        <v>333</v>
      </c>
      <c r="B423">
        <v>29</v>
      </c>
      <c r="C423">
        <v>1</v>
      </c>
      <c r="D423">
        <v>3</v>
      </c>
      <c r="E423">
        <v>4</v>
      </c>
      <c r="F423" t="s">
        <v>235</v>
      </c>
      <c r="G423" s="1">
        <v>0</v>
      </c>
      <c r="H423" s="1">
        <v>161121.35</v>
      </c>
    </row>
    <row r="424" spans="1:8" hidden="1" x14ac:dyDescent="0.25">
      <c r="A424">
        <v>333</v>
      </c>
      <c r="B424">
        <v>29</v>
      </c>
      <c r="C424">
        <v>1</v>
      </c>
      <c r="D424">
        <v>3</v>
      </c>
      <c r="E424">
        <v>5</v>
      </c>
      <c r="F424" t="s">
        <v>233</v>
      </c>
      <c r="G424" s="1">
        <v>22238.7</v>
      </c>
      <c r="H424" s="1">
        <v>72447.56</v>
      </c>
    </row>
    <row r="425" spans="1:8" hidden="1" x14ac:dyDescent="0.25">
      <c r="A425">
        <v>333</v>
      </c>
      <c r="B425">
        <v>29</v>
      </c>
      <c r="C425">
        <v>1</v>
      </c>
      <c r="D425">
        <v>4</v>
      </c>
      <c r="E425">
        <v>1</v>
      </c>
      <c r="F425" t="s">
        <v>234</v>
      </c>
      <c r="G425" s="1">
        <v>549918.16</v>
      </c>
      <c r="H425" s="1">
        <v>1178692</v>
      </c>
    </row>
    <row r="426" spans="1:8" hidden="1" x14ac:dyDescent="0.25">
      <c r="A426">
        <v>333</v>
      </c>
      <c r="B426">
        <v>29</v>
      </c>
      <c r="C426">
        <v>1</v>
      </c>
      <c r="D426">
        <v>4</v>
      </c>
      <c r="E426">
        <v>2</v>
      </c>
      <c r="F426" t="s">
        <v>244</v>
      </c>
      <c r="G426" s="1">
        <v>0</v>
      </c>
      <c r="H426" s="1">
        <v>280397.90999999997</v>
      </c>
    </row>
    <row r="427" spans="1:8" hidden="1" x14ac:dyDescent="0.25">
      <c r="A427">
        <v>333</v>
      </c>
      <c r="B427">
        <v>29</v>
      </c>
      <c r="C427">
        <v>1</v>
      </c>
      <c r="D427">
        <v>4</v>
      </c>
      <c r="E427">
        <v>4</v>
      </c>
      <c r="F427" t="s">
        <v>235</v>
      </c>
      <c r="G427" s="1">
        <v>0</v>
      </c>
      <c r="H427" s="1">
        <v>420052.71</v>
      </c>
    </row>
    <row r="428" spans="1:8" hidden="1" x14ac:dyDescent="0.25">
      <c r="A428">
        <v>333</v>
      </c>
      <c r="B428">
        <v>29</v>
      </c>
      <c r="C428">
        <v>1</v>
      </c>
      <c r="D428">
        <v>5</v>
      </c>
      <c r="E428">
        <v>1</v>
      </c>
      <c r="F428" t="s">
        <v>234</v>
      </c>
      <c r="G428" s="1">
        <v>208.44</v>
      </c>
      <c r="H428" s="1">
        <v>50986.34</v>
      </c>
    </row>
    <row r="429" spans="1:8" hidden="1" x14ac:dyDescent="0.25">
      <c r="A429">
        <v>333</v>
      </c>
      <c r="B429">
        <v>29</v>
      </c>
      <c r="C429">
        <v>1</v>
      </c>
      <c r="D429">
        <v>5</v>
      </c>
      <c r="E429">
        <v>4</v>
      </c>
      <c r="F429" t="s">
        <v>235</v>
      </c>
      <c r="G429" s="1">
        <v>0</v>
      </c>
      <c r="H429" s="1">
        <v>24483.200000000001</v>
      </c>
    </row>
    <row r="430" spans="1:8" hidden="1" x14ac:dyDescent="0.25">
      <c r="A430">
        <v>333</v>
      </c>
      <c r="B430">
        <v>29</v>
      </c>
      <c r="C430">
        <v>1</v>
      </c>
      <c r="D430">
        <v>5</v>
      </c>
      <c r="E430">
        <v>5</v>
      </c>
      <c r="F430" t="s">
        <v>233</v>
      </c>
      <c r="G430" s="1">
        <v>0</v>
      </c>
      <c r="H430" s="1">
        <v>26175.62</v>
      </c>
    </row>
    <row r="431" spans="1:8" hidden="1" x14ac:dyDescent="0.25">
      <c r="A431">
        <v>333</v>
      </c>
      <c r="B431">
        <v>29</v>
      </c>
      <c r="C431">
        <v>1</v>
      </c>
      <c r="D431">
        <v>6</v>
      </c>
      <c r="E431">
        <v>1</v>
      </c>
      <c r="F431" t="s">
        <v>234</v>
      </c>
      <c r="G431" s="1">
        <v>6157.17</v>
      </c>
      <c r="H431" s="1">
        <v>626362.29</v>
      </c>
    </row>
    <row r="432" spans="1:8" hidden="1" x14ac:dyDescent="0.25">
      <c r="A432">
        <v>333</v>
      </c>
      <c r="B432">
        <v>29</v>
      </c>
      <c r="C432">
        <v>1</v>
      </c>
      <c r="D432">
        <v>6</v>
      </c>
      <c r="E432">
        <v>4</v>
      </c>
      <c r="F432" t="s">
        <v>235</v>
      </c>
      <c r="G432" s="1">
        <v>0</v>
      </c>
      <c r="H432" s="1">
        <v>70169.37</v>
      </c>
    </row>
    <row r="433" spans="1:8" hidden="1" x14ac:dyDescent="0.25">
      <c r="A433">
        <v>333</v>
      </c>
      <c r="B433">
        <v>29</v>
      </c>
      <c r="C433">
        <v>1</v>
      </c>
      <c r="D433">
        <v>6</v>
      </c>
      <c r="E433">
        <v>5</v>
      </c>
      <c r="F433" t="s">
        <v>233</v>
      </c>
      <c r="G433" s="1">
        <v>0</v>
      </c>
      <c r="H433" s="1">
        <v>527731.31000000006</v>
      </c>
    </row>
    <row r="434" spans="1:8" hidden="1" x14ac:dyDescent="0.25">
      <c r="A434">
        <v>333</v>
      </c>
      <c r="B434">
        <v>29</v>
      </c>
      <c r="C434">
        <v>1</v>
      </c>
      <c r="D434">
        <v>7</v>
      </c>
      <c r="E434">
        <v>1</v>
      </c>
      <c r="F434" t="s">
        <v>234</v>
      </c>
      <c r="G434" s="1">
        <v>43026.38</v>
      </c>
      <c r="H434" s="1">
        <v>83541.320000000007</v>
      </c>
    </row>
    <row r="435" spans="1:8" hidden="1" x14ac:dyDescent="0.25">
      <c r="A435">
        <v>333</v>
      </c>
      <c r="B435">
        <v>29</v>
      </c>
      <c r="C435">
        <v>1</v>
      </c>
      <c r="D435">
        <v>7</v>
      </c>
      <c r="E435">
        <v>4</v>
      </c>
      <c r="F435" t="s">
        <v>235</v>
      </c>
      <c r="G435" s="1">
        <v>0</v>
      </c>
      <c r="H435" s="1">
        <v>33771.4</v>
      </c>
    </row>
    <row r="436" spans="1:8" hidden="1" x14ac:dyDescent="0.25">
      <c r="A436">
        <v>333</v>
      </c>
      <c r="B436">
        <v>29</v>
      </c>
      <c r="C436">
        <v>1</v>
      </c>
      <c r="D436">
        <v>7</v>
      </c>
      <c r="E436">
        <v>5</v>
      </c>
      <c r="F436" t="s">
        <v>233</v>
      </c>
      <c r="G436" s="1">
        <v>0</v>
      </c>
      <c r="H436" s="1">
        <v>3046.1</v>
      </c>
    </row>
    <row r="437" spans="1:8" hidden="1" x14ac:dyDescent="0.25">
      <c r="A437">
        <v>333</v>
      </c>
      <c r="B437">
        <v>29</v>
      </c>
      <c r="C437">
        <v>1</v>
      </c>
      <c r="D437">
        <v>9</v>
      </c>
      <c r="E437">
        <v>1</v>
      </c>
      <c r="F437" t="s">
        <v>234</v>
      </c>
      <c r="G437" s="1">
        <v>170836.43</v>
      </c>
      <c r="H437" s="1">
        <v>248364.96</v>
      </c>
    </row>
    <row r="438" spans="1:8" hidden="1" x14ac:dyDescent="0.25">
      <c r="A438">
        <v>333</v>
      </c>
      <c r="B438">
        <v>29</v>
      </c>
      <c r="C438">
        <v>1</v>
      </c>
      <c r="D438">
        <v>9</v>
      </c>
      <c r="E438">
        <v>4</v>
      </c>
      <c r="F438" t="s">
        <v>235</v>
      </c>
      <c r="G438" s="1">
        <v>0</v>
      </c>
      <c r="H438" s="1">
        <v>13060.43</v>
      </c>
    </row>
    <row r="439" spans="1:8" hidden="1" x14ac:dyDescent="0.25">
      <c r="A439">
        <v>333</v>
      </c>
      <c r="B439">
        <v>29</v>
      </c>
      <c r="C439">
        <v>1</v>
      </c>
      <c r="D439">
        <v>9</v>
      </c>
      <c r="E439">
        <v>5</v>
      </c>
      <c r="F439" t="s">
        <v>233</v>
      </c>
      <c r="G439" s="1">
        <v>7023.22</v>
      </c>
      <c r="H439" s="1">
        <v>49951.6</v>
      </c>
    </row>
    <row r="440" spans="1:8" hidden="1" x14ac:dyDescent="0.25">
      <c r="A440">
        <v>333</v>
      </c>
      <c r="B440">
        <v>29</v>
      </c>
      <c r="C440">
        <v>1</v>
      </c>
      <c r="D440">
        <v>10</v>
      </c>
      <c r="E440">
        <v>1</v>
      </c>
      <c r="F440" t="s">
        <v>234</v>
      </c>
      <c r="G440" s="1">
        <v>393244.56</v>
      </c>
      <c r="H440" s="1">
        <v>666145.78</v>
      </c>
    </row>
    <row r="441" spans="1:8" hidden="1" x14ac:dyDescent="0.25">
      <c r="A441">
        <v>333</v>
      </c>
      <c r="B441">
        <v>29</v>
      </c>
      <c r="C441">
        <v>1</v>
      </c>
      <c r="D441">
        <v>10</v>
      </c>
      <c r="E441">
        <v>4</v>
      </c>
      <c r="F441" t="s">
        <v>235</v>
      </c>
      <c r="G441" s="1">
        <v>0</v>
      </c>
      <c r="H441" s="1">
        <v>84677.05</v>
      </c>
    </row>
    <row r="442" spans="1:8" hidden="1" x14ac:dyDescent="0.25">
      <c r="A442">
        <v>333</v>
      </c>
      <c r="B442">
        <v>29</v>
      </c>
      <c r="C442">
        <v>1</v>
      </c>
      <c r="D442">
        <v>10</v>
      </c>
      <c r="E442">
        <v>5</v>
      </c>
      <c r="F442" t="s">
        <v>233</v>
      </c>
      <c r="G442" s="1">
        <v>22262.04</v>
      </c>
      <c r="H442" s="1">
        <v>35626.410000000003</v>
      </c>
    </row>
    <row r="443" spans="1:8" hidden="1" x14ac:dyDescent="0.25">
      <c r="A443">
        <v>333</v>
      </c>
      <c r="B443">
        <v>29</v>
      </c>
      <c r="C443">
        <v>1</v>
      </c>
      <c r="D443">
        <v>11</v>
      </c>
      <c r="E443">
        <v>1</v>
      </c>
      <c r="F443" t="s">
        <v>234</v>
      </c>
      <c r="G443" s="1">
        <v>4858.67</v>
      </c>
      <c r="H443" s="1">
        <v>2098440.69</v>
      </c>
    </row>
    <row r="444" spans="1:8" hidden="1" x14ac:dyDescent="0.25">
      <c r="A444">
        <v>333</v>
      </c>
      <c r="B444">
        <v>29</v>
      </c>
      <c r="C444">
        <v>1</v>
      </c>
      <c r="D444">
        <v>11</v>
      </c>
      <c r="E444">
        <v>2</v>
      </c>
      <c r="F444" t="s">
        <v>244</v>
      </c>
      <c r="G444" s="1">
        <v>0</v>
      </c>
      <c r="H444" s="1">
        <v>2511438.52</v>
      </c>
    </row>
    <row r="445" spans="1:8" hidden="1" x14ac:dyDescent="0.25">
      <c r="A445">
        <v>333</v>
      </c>
      <c r="B445">
        <v>29</v>
      </c>
      <c r="C445">
        <v>1</v>
      </c>
      <c r="D445">
        <v>11</v>
      </c>
      <c r="E445">
        <v>3</v>
      </c>
      <c r="F445" t="s">
        <v>245</v>
      </c>
      <c r="G445" s="1">
        <v>0</v>
      </c>
      <c r="H445" s="1">
        <v>41991</v>
      </c>
    </row>
    <row r="446" spans="1:8" hidden="1" x14ac:dyDescent="0.25">
      <c r="A446">
        <v>333</v>
      </c>
      <c r="B446">
        <v>29</v>
      </c>
      <c r="C446">
        <v>1</v>
      </c>
      <c r="D446">
        <v>11</v>
      </c>
      <c r="E446">
        <v>4</v>
      </c>
      <c r="F446" t="s">
        <v>235</v>
      </c>
      <c r="G446" s="1">
        <v>0</v>
      </c>
      <c r="H446" s="1">
        <v>35080.07</v>
      </c>
    </row>
    <row r="447" spans="1:8" hidden="1" x14ac:dyDescent="0.25">
      <c r="A447">
        <v>333</v>
      </c>
      <c r="B447">
        <v>29</v>
      </c>
      <c r="C447">
        <v>1</v>
      </c>
      <c r="D447">
        <v>11</v>
      </c>
      <c r="E447">
        <v>5</v>
      </c>
      <c r="F447" t="s">
        <v>233</v>
      </c>
      <c r="G447" s="1">
        <v>128.13999999999999</v>
      </c>
      <c r="H447" s="1">
        <v>53916.73</v>
      </c>
    </row>
    <row r="448" spans="1:8" hidden="1" x14ac:dyDescent="0.25">
      <c r="A448">
        <v>333</v>
      </c>
      <c r="B448">
        <v>29</v>
      </c>
      <c r="C448">
        <v>1</v>
      </c>
      <c r="D448">
        <v>12</v>
      </c>
      <c r="E448">
        <v>1</v>
      </c>
      <c r="F448" t="s">
        <v>234</v>
      </c>
      <c r="G448" s="1">
        <v>32824.93</v>
      </c>
      <c r="H448" s="1">
        <v>67240.53</v>
      </c>
    </row>
    <row r="449" spans="1:8" hidden="1" x14ac:dyDescent="0.25">
      <c r="A449">
        <v>333</v>
      </c>
      <c r="B449">
        <v>29</v>
      </c>
      <c r="C449">
        <v>1</v>
      </c>
      <c r="D449">
        <v>12</v>
      </c>
      <c r="E449">
        <v>4</v>
      </c>
      <c r="F449" t="s">
        <v>235</v>
      </c>
      <c r="G449" s="1">
        <v>0</v>
      </c>
      <c r="H449" s="1">
        <v>28113.87</v>
      </c>
    </row>
    <row r="450" spans="1:8" hidden="1" x14ac:dyDescent="0.25">
      <c r="A450">
        <v>333</v>
      </c>
      <c r="B450">
        <v>29</v>
      </c>
      <c r="C450">
        <v>1</v>
      </c>
      <c r="D450">
        <v>12</v>
      </c>
      <c r="E450">
        <v>5</v>
      </c>
      <c r="F450" t="s">
        <v>233</v>
      </c>
      <c r="G450" s="1">
        <v>0</v>
      </c>
      <c r="H450" s="1">
        <v>44401.72</v>
      </c>
    </row>
    <row r="451" spans="1:8" hidden="1" x14ac:dyDescent="0.25">
      <c r="A451">
        <v>333</v>
      </c>
      <c r="B451">
        <v>29</v>
      </c>
      <c r="C451">
        <v>1</v>
      </c>
      <c r="D451">
        <v>13</v>
      </c>
      <c r="E451">
        <v>1</v>
      </c>
      <c r="F451" t="s">
        <v>234</v>
      </c>
      <c r="G451" s="1">
        <v>12375.92</v>
      </c>
      <c r="H451" s="1">
        <v>52428.95</v>
      </c>
    </row>
    <row r="452" spans="1:8" hidden="1" x14ac:dyDescent="0.25">
      <c r="A452">
        <v>333</v>
      </c>
      <c r="B452">
        <v>29</v>
      </c>
      <c r="C452">
        <v>1</v>
      </c>
      <c r="D452">
        <v>13</v>
      </c>
      <c r="E452">
        <v>4</v>
      </c>
      <c r="F452" t="s">
        <v>235</v>
      </c>
      <c r="G452" s="1">
        <v>0</v>
      </c>
      <c r="H452" s="1">
        <v>37283.51</v>
      </c>
    </row>
    <row r="453" spans="1:8" hidden="1" x14ac:dyDescent="0.25">
      <c r="A453">
        <v>333</v>
      </c>
      <c r="B453">
        <v>29</v>
      </c>
      <c r="C453">
        <v>1</v>
      </c>
      <c r="D453">
        <v>13</v>
      </c>
      <c r="E453">
        <v>5</v>
      </c>
      <c r="F453" t="s">
        <v>233</v>
      </c>
      <c r="G453" s="1">
        <v>702.27</v>
      </c>
      <c r="H453" s="1">
        <v>31486.43</v>
      </c>
    </row>
    <row r="454" spans="1:8" hidden="1" x14ac:dyDescent="0.25">
      <c r="A454">
        <v>333</v>
      </c>
      <c r="B454">
        <v>29</v>
      </c>
      <c r="C454">
        <v>1</v>
      </c>
      <c r="D454">
        <v>14</v>
      </c>
      <c r="E454">
        <v>1</v>
      </c>
      <c r="F454" t="s">
        <v>234</v>
      </c>
      <c r="G454" s="1">
        <v>152119.9</v>
      </c>
      <c r="H454" s="1">
        <v>252743.59</v>
      </c>
    </row>
    <row r="455" spans="1:8" hidden="1" x14ac:dyDescent="0.25">
      <c r="A455">
        <v>333</v>
      </c>
      <c r="B455">
        <v>29</v>
      </c>
      <c r="C455">
        <v>1</v>
      </c>
      <c r="D455">
        <v>14</v>
      </c>
      <c r="E455">
        <v>4</v>
      </c>
      <c r="F455" t="s">
        <v>235</v>
      </c>
      <c r="G455" s="1">
        <v>0</v>
      </c>
      <c r="H455" s="1">
        <v>138060.14000000001</v>
      </c>
    </row>
    <row r="456" spans="1:8" hidden="1" x14ac:dyDescent="0.25">
      <c r="A456">
        <v>333</v>
      </c>
      <c r="B456">
        <v>29</v>
      </c>
      <c r="C456">
        <v>1</v>
      </c>
      <c r="D456">
        <v>15</v>
      </c>
      <c r="E456">
        <v>1</v>
      </c>
      <c r="F456" t="s">
        <v>234</v>
      </c>
      <c r="G456" s="1">
        <v>203.65</v>
      </c>
      <c r="H456" s="1">
        <v>104345.79</v>
      </c>
    </row>
    <row r="457" spans="1:8" hidden="1" x14ac:dyDescent="0.25">
      <c r="A457">
        <v>333</v>
      </c>
      <c r="B457">
        <v>29</v>
      </c>
      <c r="C457">
        <v>1</v>
      </c>
      <c r="D457">
        <v>15</v>
      </c>
      <c r="E457">
        <v>2</v>
      </c>
      <c r="F457" t="s">
        <v>244</v>
      </c>
      <c r="G457" s="1">
        <v>0</v>
      </c>
      <c r="H457" s="1">
        <v>7539.53</v>
      </c>
    </row>
    <row r="458" spans="1:8" hidden="1" x14ac:dyDescent="0.25">
      <c r="A458">
        <v>333</v>
      </c>
      <c r="B458">
        <v>29</v>
      </c>
      <c r="C458">
        <v>1</v>
      </c>
      <c r="D458">
        <v>15</v>
      </c>
      <c r="E458">
        <v>4</v>
      </c>
      <c r="F458" t="s">
        <v>235</v>
      </c>
      <c r="G458" s="1">
        <v>0</v>
      </c>
      <c r="H458" s="1">
        <v>31938.13</v>
      </c>
    </row>
    <row r="459" spans="1:8" hidden="1" x14ac:dyDescent="0.25">
      <c r="A459">
        <v>333</v>
      </c>
      <c r="B459">
        <v>29</v>
      </c>
      <c r="C459">
        <v>1</v>
      </c>
      <c r="D459">
        <v>15</v>
      </c>
      <c r="E459">
        <v>5</v>
      </c>
      <c r="F459" t="s">
        <v>233</v>
      </c>
      <c r="G459" s="1">
        <v>0</v>
      </c>
      <c r="H459" s="1">
        <v>24455.62</v>
      </c>
    </row>
    <row r="460" spans="1:8" hidden="1" x14ac:dyDescent="0.25">
      <c r="A460">
        <v>333</v>
      </c>
      <c r="B460">
        <v>29</v>
      </c>
      <c r="C460">
        <v>1</v>
      </c>
      <c r="D460">
        <v>16</v>
      </c>
      <c r="E460">
        <v>1</v>
      </c>
      <c r="F460" t="s">
        <v>234</v>
      </c>
      <c r="G460" s="1">
        <v>24173.66</v>
      </c>
      <c r="H460" s="1">
        <v>63461.98</v>
      </c>
    </row>
    <row r="461" spans="1:8" hidden="1" x14ac:dyDescent="0.25">
      <c r="A461">
        <v>333</v>
      </c>
      <c r="B461">
        <v>29</v>
      </c>
      <c r="C461">
        <v>1</v>
      </c>
      <c r="D461">
        <v>16</v>
      </c>
      <c r="E461">
        <v>4</v>
      </c>
      <c r="F461" t="s">
        <v>235</v>
      </c>
      <c r="G461" s="1">
        <v>0</v>
      </c>
      <c r="H461" s="1">
        <v>32452.32</v>
      </c>
    </row>
    <row r="462" spans="1:8" hidden="1" x14ac:dyDescent="0.25">
      <c r="A462">
        <v>333</v>
      </c>
      <c r="B462">
        <v>29</v>
      </c>
      <c r="C462">
        <v>1</v>
      </c>
      <c r="D462">
        <v>16</v>
      </c>
      <c r="E462">
        <v>5</v>
      </c>
      <c r="F462" t="s">
        <v>233</v>
      </c>
      <c r="G462" s="1">
        <v>5319.73</v>
      </c>
      <c r="H462" s="1">
        <v>5750.73</v>
      </c>
    </row>
    <row r="463" spans="1:8" hidden="1" x14ac:dyDescent="0.25">
      <c r="A463">
        <v>333</v>
      </c>
      <c r="B463">
        <v>29</v>
      </c>
      <c r="C463">
        <v>6</v>
      </c>
      <c r="D463">
        <v>1</v>
      </c>
      <c r="E463">
        <v>1</v>
      </c>
      <c r="F463" t="s">
        <v>234</v>
      </c>
      <c r="G463" s="1">
        <v>225505.8</v>
      </c>
      <c r="H463" s="1">
        <v>463685.77</v>
      </c>
    </row>
    <row r="464" spans="1:8" hidden="1" x14ac:dyDescent="0.25">
      <c r="A464">
        <v>333</v>
      </c>
      <c r="B464">
        <v>29</v>
      </c>
      <c r="C464">
        <v>6</v>
      </c>
      <c r="D464">
        <v>1</v>
      </c>
      <c r="E464">
        <v>2</v>
      </c>
      <c r="F464" t="s">
        <v>244</v>
      </c>
      <c r="G464" s="1">
        <v>0</v>
      </c>
      <c r="H464" s="1">
        <v>4600</v>
      </c>
    </row>
    <row r="465" spans="1:8" hidden="1" x14ac:dyDescent="0.25">
      <c r="A465">
        <v>333</v>
      </c>
      <c r="B465">
        <v>29</v>
      </c>
      <c r="C465">
        <v>6</v>
      </c>
      <c r="D465">
        <v>2</v>
      </c>
      <c r="E465">
        <v>1</v>
      </c>
      <c r="F465" t="s">
        <v>234</v>
      </c>
      <c r="G465" s="1">
        <v>17003.97</v>
      </c>
      <c r="H465" s="1">
        <v>38603.97</v>
      </c>
    </row>
    <row r="466" spans="1:8" hidden="1" x14ac:dyDescent="0.25">
      <c r="A466">
        <v>333</v>
      </c>
      <c r="B466">
        <v>29</v>
      </c>
      <c r="C466">
        <v>6</v>
      </c>
      <c r="D466">
        <v>2</v>
      </c>
      <c r="E466">
        <v>4</v>
      </c>
      <c r="F466" t="s">
        <v>235</v>
      </c>
      <c r="G466" s="1">
        <v>0</v>
      </c>
      <c r="H466" s="1">
        <v>16966.71</v>
      </c>
    </row>
    <row r="467" spans="1:8" hidden="1" x14ac:dyDescent="0.25">
      <c r="A467">
        <v>333</v>
      </c>
      <c r="B467">
        <v>29</v>
      </c>
      <c r="C467">
        <v>6</v>
      </c>
      <c r="D467">
        <v>2</v>
      </c>
      <c r="E467">
        <v>5</v>
      </c>
      <c r="F467" t="s">
        <v>233</v>
      </c>
      <c r="G467" s="1">
        <v>0</v>
      </c>
      <c r="H467" s="1">
        <v>49933.83</v>
      </c>
    </row>
    <row r="468" spans="1:8" hidden="1" x14ac:dyDescent="0.25">
      <c r="A468">
        <v>333</v>
      </c>
      <c r="B468">
        <v>29</v>
      </c>
      <c r="C468">
        <v>6</v>
      </c>
      <c r="D468">
        <v>2</v>
      </c>
      <c r="E468">
        <v>6</v>
      </c>
      <c r="F468" t="s">
        <v>246</v>
      </c>
      <c r="G468" s="1">
        <v>0</v>
      </c>
      <c r="H468" s="1">
        <v>15356.67</v>
      </c>
    </row>
    <row r="469" spans="1:8" hidden="1" x14ac:dyDescent="0.25">
      <c r="A469">
        <v>333</v>
      </c>
      <c r="B469">
        <v>29</v>
      </c>
      <c r="C469">
        <v>6</v>
      </c>
      <c r="D469">
        <v>3</v>
      </c>
      <c r="E469">
        <v>1</v>
      </c>
      <c r="F469" t="s">
        <v>234</v>
      </c>
      <c r="G469" s="1">
        <v>36064.22</v>
      </c>
      <c r="H469" s="1">
        <v>81126.81</v>
      </c>
    </row>
    <row r="470" spans="1:8" hidden="1" x14ac:dyDescent="0.25">
      <c r="A470">
        <v>333</v>
      </c>
      <c r="B470">
        <v>29</v>
      </c>
      <c r="C470">
        <v>6</v>
      </c>
      <c r="D470">
        <v>3</v>
      </c>
      <c r="E470">
        <v>2</v>
      </c>
      <c r="F470" t="s">
        <v>244</v>
      </c>
      <c r="G470" s="1">
        <v>0</v>
      </c>
      <c r="H470" s="1">
        <v>86550</v>
      </c>
    </row>
    <row r="471" spans="1:8" hidden="1" x14ac:dyDescent="0.25">
      <c r="A471">
        <v>333</v>
      </c>
      <c r="B471">
        <v>29</v>
      </c>
      <c r="C471">
        <v>6</v>
      </c>
      <c r="D471">
        <v>3</v>
      </c>
      <c r="E471">
        <v>4</v>
      </c>
      <c r="F471" t="s">
        <v>235</v>
      </c>
      <c r="G471" s="1">
        <v>0</v>
      </c>
      <c r="H471" s="1">
        <v>37752.239999999998</v>
      </c>
    </row>
    <row r="472" spans="1:8" hidden="1" x14ac:dyDescent="0.25">
      <c r="A472">
        <v>333</v>
      </c>
      <c r="B472">
        <v>29</v>
      </c>
      <c r="C472">
        <v>6</v>
      </c>
      <c r="D472">
        <v>3</v>
      </c>
      <c r="E472">
        <v>5</v>
      </c>
      <c r="F472" t="s">
        <v>233</v>
      </c>
      <c r="G472" s="1">
        <v>0</v>
      </c>
      <c r="H472" s="1">
        <v>110239.47</v>
      </c>
    </row>
    <row r="473" spans="1:8" hidden="1" x14ac:dyDescent="0.25">
      <c r="A473">
        <v>333</v>
      </c>
      <c r="B473">
        <v>29</v>
      </c>
      <c r="C473">
        <v>6</v>
      </c>
      <c r="D473">
        <v>3</v>
      </c>
      <c r="E473">
        <v>6</v>
      </c>
      <c r="F473" t="s">
        <v>246</v>
      </c>
      <c r="G473" s="1">
        <v>0</v>
      </c>
      <c r="H473" s="1">
        <v>31825.55</v>
      </c>
    </row>
    <row r="474" spans="1:8" hidden="1" x14ac:dyDescent="0.25">
      <c r="A474">
        <v>333</v>
      </c>
      <c r="B474">
        <v>29</v>
      </c>
      <c r="C474">
        <v>6</v>
      </c>
      <c r="D474">
        <v>4</v>
      </c>
      <c r="E474">
        <v>1</v>
      </c>
      <c r="F474" t="s">
        <v>234</v>
      </c>
      <c r="G474" s="1">
        <v>19163.22</v>
      </c>
      <c r="H474" s="1">
        <v>43496.87</v>
      </c>
    </row>
    <row r="475" spans="1:8" hidden="1" x14ac:dyDescent="0.25">
      <c r="A475">
        <v>333</v>
      </c>
      <c r="B475">
        <v>29</v>
      </c>
      <c r="C475">
        <v>6</v>
      </c>
      <c r="D475">
        <v>4</v>
      </c>
      <c r="E475">
        <v>3</v>
      </c>
      <c r="F475" t="s">
        <v>245</v>
      </c>
      <c r="G475" s="1">
        <v>0</v>
      </c>
      <c r="H475" s="1">
        <v>5780</v>
      </c>
    </row>
    <row r="476" spans="1:8" hidden="1" x14ac:dyDescent="0.25">
      <c r="A476">
        <v>333</v>
      </c>
      <c r="B476">
        <v>29</v>
      </c>
      <c r="C476">
        <v>6</v>
      </c>
      <c r="D476">
        <v>4</v>
      </c>
      <c r="E476">
        <v>4</v>
      </c>
      <c r="F476" t="s">
        <v>235</v>
      </c>
      <c r="G476" s="1">
        <v>0</v>
      </c>
      <c r="H476" s="1">
        <v>10642.72</v>
      </c>
    </row>
    <row r="477" spans="1:8" hidden="1" x14ac:dyDescent="0.25">
      <c r="A477">
        <v>333</v>
      </c>
      <c r="B477">
        <v>29</v>
      </c>
      <c r="C477">
        <v>6</v>
      </c>
      <c r="D477">
        <v>4</v>
      </c>
      <c r="E477">
        <v>5</v>
      </c>
      <c r="F477" t="s">
        <v>233</v>
      </c>
      <c r="G477" s="1">
        <v>10266</v>
      </c>
      <c r="H477" s="1">
        <v>14503.55</v>
      </c>
    </row>
    <row r="478" spans="1:8" hidden="1" x14ac:dyDescent="0.25">
      <c r="A478">
        <v>333</v>
      </c>
      <c r="B478">
        <v>29</v>
      </c>
      <c r="C478">
        <v>7</v>
      </c>
      <c r="D478">
        <v>1</v>
      </c>
      <c r="E478">
        <v>1</v>
      </c>
      <c r="F478" t="s">
        <v>234</v>
      </c>
      <c r="G478" s="1">
        <v>121317.04</v>
      </c>
      <c r="H478" s="1">
        <v>227789.05</v>
      </c>
    </row>
    <row r="479" spans="1:8" hidden="1" x14ac:dyDescent="0.25">
      <c r="A479">
        <v>333</v>
      </c>
      <c r="B479">
        <v>29</v>
      </c>
      <c r="C479">
        <v>7</v>
      </c>
      <c r="D479">
        <v>1</v>
      </c>
      <c r="E479">
        <v>4</v>
      </c>
      <c r="F479" t="s">
        <v>235</v>
      </c>
      <c r="G479" s="1">
        <v>0</v>
      </c>
      <c r="H479" s="1">
        <v>90812.73</v>
      </c>
    </row>
    <row r="480" spans="1:8" hidden="1" x14ac:dyDescent="0.25">
      <c r="A480">
        <v>333</v>
      </c>
      <c r="B480">
        <v>29</v>
      </c>
      <c r="C480">
        <v>7</v>
      </c>
      <c r="D480">
        <v>1</v>
      </c>
      <c r="E480">
        <v>5</v>
      </c>
      <c r="F480" t="s">
        <v>233</v>
      </c>
      <c r="G480" s="1">
        <v>90</v>
      </c>
      <c r="H480" s="1">
        <v>2313.96</v>
      </c>
    </row>
    <row r="481" spans="1:8" hidden="1" x14ac:dyDescent="0.25">
      <c r="A481">
        <v>333</v>
      </c>
      <c r="B481">
        <v>29</v>
      </c>
      <c r="C481">
        <v>9</v>
      </c>
      <c r="D481">
        <v>1</v>
      </c>
      <c r="E481">
        <v>1</v>
      </c>
      <c r="F481" t="s">
        <v>234</v>
      </c>
      <c r="G481" s="1">
        <v>0</v>
      </c>
      <c r="H481" s="1">
        <v>3657.55</v>
      </c>
    </row>
    <row r="482" spans="1:8" hidden="1" x14ac:dyDescent="0.25">
      <c r="A482">
        <v>333</v>
      </c>
      <c r="B482">
        <v>29</v>
      </c>
      <c r="C482">
        <v>9</v>
      </c>
      <c r="D482">
        <v>2</v>
      </c>
      <c r="E482">
        <v>1</v>
      </c>
      <c r="F482" t="s">
        <v>234</v>
      </c>
      <c r="G482" s="1">
        <v>0</v>
      </c>
      <c r="H482" s="1">
        <v>11512.13</v>
      </c>
    </row>
    <row r="483" spans="1:8" hidden="1" x14ac:dyDescent="0.25">
      <c r="A483">
        <v>333</v>
      </c>
      <c r="B483">
        <v>29</v>
      </c>
      <c r="C483">
        <v>9</v>
      </c>
      <c r="D483">
        <v>2</v>
      </c>
      <c r="E483">
        <v>4</v>
      </c>
      <c r="F483" t="s">
        <v>235</v>
      </c>
      <c r="G483" s="1">
        <v>0</v>
      </c>
      <c r="H483" s="1">
        <v>13203.1</v>
      </c>
    </row>
    <row r="484" spans="1:8" hidden="1" x14ac:dyDescent="0.25">
      <c r="A484">
        <v>333</v>
      </c>
      <c r="B484">
        <v>29</v>
      </c>
      <c r="C484">
        <v>9</v>
      </c>
      <c r="D484">
        <v>3</v>
      </c>
      <c r="E484">
        <v>1</v>
      </c>
      <c r="F484" t="s">
        <v>234</v>
      </c>
      <c r="G484" s="1">
        <v>0</v>
      </c>
      <c r="H484" s="1">
        <v>10573.04</v>
      </c>
    </row>
    <row r="485" spans="1:8" hidden="1" x14ac:dyDescent="0.25">
      <c r="A485">
        <v>333</v>
      </c>
      <c r="B485">
        <v>29</v>
      </c>
      <c r="C485">
        <v>9</v>
      </c>
      <c r="D485">
        <v>3</v>
      </c>
      <c r="E485">
        <v>4</v>
      </c>
      <c r="F485" t="s">
        <v>235</v>
      </c>
      <c r="G485" s="1">
        <v>0</v>
      </c>
      <c r="H485" s="1">
        <v>3588.87</v>
      </c>
    </row>
    <row r="486" spans="1:8" hidden="1" x14ac:dyDescent="0.25">
      <c r="A486">
        <v>333</v>
      </c>
      <c r="B486">
        <v>29</v>
      </c>
      <c r="C486">
        <v>9</v>
      </c>
      <c r="D486">
        <v>5</v>
      </c>
      <c r="E486">
        <v>1</v>
      </c>
      <c r="F486" t="s">
        <v>234</v>
      </c>
      <c r="G486" s="1">
        <v>0</v>
      </c>
      <c r="H486" s="1">
        <v>23135.69</v>
      </c>
    </row>
    <row r="487" spans="1:8" hidden="1" x14ac:dyDescent="0.25">
      <c r="A487">
        <v>333</v>
      </c>
      <c r="B487">
        <v>29</v>
      </c>
      <c r="C487">
        <v>9</v>
      </c>
      <c r="D487">
        <v>5</v>
      </c>
      <c r="E487">
        <v>4</v>
      </c>
      <c r="F487" t="s">
        <v>235</v>
      </c>
      <c r="G487" s="1">
        <v>0</v>
      </c>
      <c r="H487" s="1">
        <v>17170.62</v>
      </c>
    </row>
    <row r="488" spans="1:8" hidden="1" x14ac:dyDescent="0.25">
      <c r="A488">
        <v>333</v>
      </c>
      <c r="B488">
        <v>29</v>
      </c>
      <c r="C488">
        <v>9</v>
      </c>
      <c r="D488">
        <v>6</v>
      </c>
      <c r="E488">
        <v>1</v>
      </c>
      <c r="F488" t="s">
        <v>234</v>
      </c>
      <c r="G488" s="1">
        <v>0</v>
      </c>
      <c r="H488" s="1">
        <v>222768</v>
      </c>
    </row>
    <row r="489" spans="1:8" hidden="1" x14ac:dyDescent="0.25">
      <c r="A489">
        <v>333</v>
      </c>
      <c r="B489">
        <v>29</v>
      </c>
      <c r="C489">
        <v>9</v>
      </c>
      <c r="D489">
        <v>6</v>
      </c>
      <c r="E489">
        <v>4</v>
      </c>
      <c r="F489" t="s">
        <v>235</v>
      </c>
      <c r="G489" s="1">
        <v>0</v>
      </c>
      <c r="H489" s="1">
        <v>36963.769999999997</v>
      </c>
    </row>
    <row r="490" spans="1:8" hidden="1" x14ac:dyDescent="0.25">
      <c r="A490">
        <v>333</v>
      </c>
      <c r="B490">
        <v>29</v>
      </c>
      <c r="C490">
        <v>9</v>
      </c>
      <c r="D490">
        <v>8</v>
      </c>
      <c r="E490">
        <v>1</v>
      </c>
      <c r="F490" t="s">
        <v>234</v>
      </c>
      <c r="G490" s="1">
        <v>0</v>
      </c>
      <c r="H490" s="1">
        <v>1643.37</v>
      </c>
    </row>
    <row r="491" spans="1:8" hidden="1" x14ac:dyDescent="0.25">
      <c r="A491">
        <v>333</v>
      </c>
      <c r="B491">
        <v>29</v>
      </c>
      <c r="C491">
        <v>10</v>
      </c>
      <c r="D491">
        <v>1</v>
      </c>
      <c r="E491">
        <v>1</v>
      </c>
      <c r="F491" t="s">
        <v>234</v>
      </c>
      <c r="G491" s="1">
        <v>388769.47</v>
      </c>
      <c r="H491" s="1">
        <v>759252.17</v>
      </c>
    </row>
    <row r="492" spans="1:8" hidden="1" x14ac:dyDescent="0.25">
      <c r="A492">
        <v>333</v>
      </c>
      <c r="B492">
        <v>29</v>
      </c>
      <c r="C492">
        <v>10</v>
      </c>
      <c r="D492">
        <v>1</v>
      </c>
      <c r="E492">
        <v>4</v>
      </c>
      <c r="F492" t="s">
        <v>235</v>
      </c>
      <c r="G492" s="1">
        <v>0</v>
      </c>
      <c r="H492" s="1">
        <v>343653.31</v>
      </c>
    </row>
    <row r="493" spans="1:8" hidden="1" x14ac:dyDescent="0.25">
      <c r="A493">
        <v>333</v>
      </c>
      <c r="B493">
        <v>29</v>
      </c>
      <c r="C493">
        <v>10</v>
      </c>
      <c r="D493">
        <v>1</v>
      </c>
      <c r="E493">
        <v>5</v>
      </c>
      <c r="F493" t="s">
        <v>233</v>
      </c>
      <c r="G493" s="1">
        <v>58734.59</v>
      </c>
      <c r="H493" s="1">
        <v>175491.8</v>
      </c>
    </row>
    <row r="494" spans="1:8" hidden="1" x14ac:dyDescent="0.25">
      <c r="A494">
        <v>333</v>
      </c>
      <c r="B494">
        <v>29</v>
      </c>
      <c r="C494">
        <v>10</v>
      </c>
      <c r="D494">
        <v>1</v>
      </c>
      <c r="E494">
        <v>6</v>
      </c>
      <c r="F494" t="s">
        <v>246</v>
      </c>
      <c r="G494" s="1">
        <v>0</v>
      </c>
      <c r="H494" s="1">
        <v>83385.63</v>
      </c>
    </row>
    <row r="495" spans="1:8" hidden="1" x14ac:dyDescent="0.25">
      <c r="A495">
        <v>333</v>
      </c>
      <c r="B495">
        <v>29</v>
      </c>
      <c r="C495">
        <v>10</v>
      </c>
      <c r="D495">
        <v>2</v>
      </c>
      <c r="E495">
        <v>6</v>
      </c>
      <c r="F495" t="s">
        <v>246</v>
      </c>
      <c r="G495" s="1">
        <v>0</v>
      </c>
      <c r="H495" s="1">
        <v>1513.55</v>
      </c>
    </row>
    <row r="496" spans="1:8" hidden="1" x14ac:dyDescent="0.25">
      <c r="A496">
        <v>333</v>
      </c>
      <c r="B496">
        <v>29</v>
      </c>
      <c r="C496">
        <v>10</v>
      </c>
      <c r="D496">
        <v>3</v>
      </c>
      <c r="E496">
        <v>1</v>
      </c>
      <c r="F496" t="s">
        <v>234</v>
      </c>
      <c r="G496" s="1">
        <v>103323.63</v>
      </c>
      <c r="H496" s="1">
        <v>189211.88</v>
      </c>
    </row>
    <row r="497" spans="1:8" hidden="1" x14ac:dyDescent="0.25">
      <c r="A497">
        <v>333</v>
      </c>
      <c r="B497">
        <v>29</v>
      </c>
      <c r="C497">
        <v>10</v>
      </c>
      <c r="D497">
        <v>3</v>
      </c>
      <c r="E497">
        <v>4</v>
      </c>
      <c r="F497" t="s">
        <v>235</v>
      </c>
      <c r="G497" s="1">
        <v>0</v>
      </c>
      <c r="H497" s="1">
        <v>56393.68</v>
      </c>
    </row>
    <row r="498" spans="1:8" hidden="1" x14ac:dyDescent="0.25">
      <c r="A498">
        <v>333</v>
      </c>
      <c r="B498">
        <v>29</v>
      </c>
      <c r="C498">
        <v>10</v>
      </c>
      <c r="D498">
        <v>3</v>
      </c>
      <c r="E498">
        <v>5</v>
      </c>
      <c r="F498" t="s">
        <v>233</v>
      </c>
      <c r="G498" s="1">
        <v>0</v>
      </c>
      <c r="H498" s="1">
        <v>225298.99</v>
      </c>
    </row>
    <row r="499" spans="1:8" hidden="1" x14ac:dyDescent="0.25">
      <c r="A499">
        <v>333</v>
      </c>
      <c r="B499">
        <v>29</v>
      </c>
      <c r="C499">
        <v>10</v>
      </c>
      <c r="D499">
        <v>3</v>
      </c>
      <c r="E499">
        <v>6</v>
      </c>
      <c r="F499" t="s">
        <v>246</v>
      </c>
      <c r="G499" s="1">
        <v>0</v>
      </c>
      <c r="H499" s="1">
        <v>133882.45000000001</v>
      </c>
    </row>
    <row r="500" spans="1:8" hidden="1" x14ac:dyDescent="0.25">
      <c r="A500">
        <v>333</v>
      </c>
      <c r="B500">
        <v>29</v>
      </c>
      <c r="C500">
        <v>10</v>
      </c>
      <c r="D500">
        <v>4</v>
      </c>
      <c r="E500">
        <v>1</v>
      </c>
      <c r="F500" t="s">
        <v>234</v>
      </c>
      <c r="G500" s="1">
        <v>68882.66</v>
      </c>
      <c r="H500" s="1">
        <v>152983.07999999999</v>
      </c>
    </row>
    <row r="501" spans="1:8" hidden="1" x14ac:dyDescent="0.25">
      <c r="A501">
        <v>333</v>
      </c>
      <c r="B501">
        <v>29</v>
      </c>
      <c r="C501">
        <v>10</v>
      </c>
      <c r="D501">
        <v>4</v>
      </c>
      <c r="E501">
        <v>4</v>
      </c>
      <c r="F501" t="s">
        <v>235</v>
      </c>
      <c r="G501" s="1">
        <v>0</v>
      </c>
      <c r="H501" s="1">
        <v>49777.03</v>
      </c>
    </row>
    <row r="502" spans="1:8" hidden="1" x14ac:dyDescent="0.25">
      <c r="A502">
        <v>333</v>
      </c>
      <c r="B502">
        <v>29</v>
      </c>
      <c r="C502">
        <v>10</v>
      </c>
      <c r="D502">
        <v>4</v>
      </c>
      <c r="E502">
        <v>5</v>
      </c>
      <c r="F502" t="s">
        <v>233</v>
      </c>
      <c r="G502" s="1">
        <v>43638.080000000002</v>
      </c>
      <c r="H502" s="1">
        <v>49903.23</v>
      </c>
    </row>
    <row r="503" spans="1:8" hidden="1" x14ac:dyDescent="0.25">
      <c r="A503">
        <v>333</v>
      </c>
      <c r="B503">
        <v>29</v>
      </c>
      <c r="C503">
        <v>10</v>
      </c>
      <c r="D503">
        <v>4</v>
      </c>
      <c r="E503">
        <v>6</v>
      </c>
      <c r="F503" t="s">
        <v>246</v>
      </c>
      <c r="G503" s="1">
        <v>0</v>
      </c>
      <c r="H503" s="1">
        <v>2392.54</v>
      </c>
    </row>
    <row r="504" spans="1:8" hidden="1" x14ac:dyDescent="0.25">
      <c r="A504">
        <v>333</v>
      </c>
      <c r="B504">
        <v>29</v>
      </c>
      <c r="C504">
        <v>10</v>
      </c>
      <c r="D504">
        <v>5</v>
      </c>
      <c r="E504">
        <v>1</v>
      </c>
      <c r="F504" t="s">
        <v>234</v>
      </c>
      <c r="G504" s="1">
        <v>10765.37</v>
      </c>
      <c r="H504" s="1">
        <v>14286.37</v>
      </c>
    </row>
    <row r="505" spans="1:8" hidden="1" x14ac:dyDescent="0.25">
      <c r="A505">
        <v>333</v>
      </c>
      <c r="B505">
        <v>29</v>
      </c>
      <c r="C505">
        <v>10</v>
      </c>
      <c r="D505">
        <v>5</v>
      </c>
      <c r="E505">
        <v>4</v>
      </c>
      <c r="F505" t="s">
        <v>235</v>
      </c>
      <c r="G505" s="1">
        <v>0</v>
      </c>
      <c r="H505" s="1">
        <v>20731.490000000002</v>
      </c>
    </row>
    <row r="506" spans="1:8" hidden="1" x14ac:dyDescent="0.25">
      <c r="A506">
        <v>333</v>
      </c>
      <c r="B506">
        <v>29</v>
      </c>
      <c r="C506">
        <v>10</v>
      </c>
      <c r="D506">
        <v>5</v>
      </c>
      <c r="E506">
        <v>5</v>
      </c>
      <c r="F506" t="s">
        <v>233</v>
      </c>
      <c r="G506" s="1">
        <v>6997.49</v>
      </c>
      <c r="H506" s="1">
        <v>6997.51</v>
      </c>
    </row>
    <row r="507" spans="1:8" hidden="1" x14ac:dyDescent="0.25">
      <c r="A507">
        <v>333</v>
      </c>
      <c r="B507">
        <v>29</v>
      </c>
      <c r="C507">
        <v>10</v>
      </c>
      <c r="D507">
        <v>5</v>
      </c>
      <c r="E507">
        <v>6</v>
      </c>
      <c r="F507" t="s">
        <v>246</v>
      </c>
      <c r="G507" s="1">
        <v>0</v>
      </c>
      <c r="H507" s="1">
        <v>7920.38</v>
      </c>
    </row>
    <row r="508" spans="1:8" hidden="1" x14ac:dyDescent="0.25">
      <c r="A508">
        <v>333</v>
      </c>
      <c r="B508">
        <v>29</v>
      </c>
      <c r="C508">
        <v>10</v>
      </c>
      <c r="D508">
        <v>6</v>
      </c>
      <c r="E508">
        <v>1</v>
      </c>
      <c r="F508" t="s">
        <v>234</v>
      </c>
      <c r="G508" s="1">
        <v>22004.21</v>
      </c>
      <c r="H508" s="1">
        <v>44981.77</v>
      </c>
    </row>
    <row r="509" spans="1:8" hidden="1" x14ac:dyDescent="0.25">
      <c r="A509">
        <v>333</v>
      </c>
      <c r="B509">
        <v>29</v>
      </c>
      <c r="C509">
        <v>10</v>
      </c>
      <c r="D509">
        <v>6</v>
      </c>
      <c r="E509">
        <v>4</v>
      </c>
      <c r="F509" t="s">
        <v>235</v>
      </c>
      <c r="G509" s="1">
        <v>0</v>
      </c>
      <c r="H509" s="1">
        <v>6371.07</v>
      </c>
    </row>
    <row r="510" spans="1:8" hidden="1" x14ac:dyDescent="0.25">
      <c r="A510">
        <v>333</v>
      </c>
      <c r="B510">
        <v>29</v>
      </c>
      <c r="C510">
        <v>10</v>
      </c>
      <c r="D510">
        <v>6</v>
      </c>
      <c r="E510">
        <v>5</v>
      </c>
      <c r="F510" t="s">
        <v>233</v>
      </c>
      <c r="G510" s="1">
        <v>14302.74</v>
      </c>
      <c r="H510" s="1">
        <v>14302.74</v>
      </c>
    </row>
    <row r="511" spans="1:8" hidden="1" x14ac:dyDescent="0.25">
      <c r="A511">
        <v>333</v>
      </c>
      <c r="B511">
        <v>29</v>
      </c>
      <c r="C511">
        <v>10</v>
      </c>
      <c r="D511">
        <v>10</v>
      </c>
      <c r="E511">
        <v>1</v>
      </c>
      <c r="F511" t="s">
        <v>234</v>
      </c>
      <c r="G511" s="1">
        <v>1281.96</v>
      </c>
      <c r="H511" s="1">
        <v>2639.37</v>
      </c>
    </row>
    <row r="512" spans="1:8" hidden="1" x14ac:dyDescent="0.25">
      <c r="A512">
        <v>333</v>
      </c>
      <c r="B512">
        <v>29</v>
      </c>
      <c r="C512">
        <v>10</v>
      </c>
      <c r="D512">
        <v>10</v>
      </c>
      <c r="E512">
        <v>4</v>
      </c>
      <c r="F512" t="s">
        <v>235</v>
      </c>
      <c r="G512" s="1">
        <v>0</v>
      </c>
      <c r="H512" s="1">
        <v>534.75</v>
      </c>
    </row>
    <row r="513" spans="1:8" hidden="1" x14ac:dyDescent="0.25">
      <c r="A513">
        <v>333</v>
      </c>
      <c r="B513">
        <v>29</v>
      </c>
      <c r="C513">
        <v>10</v>
      </c>
      <c r="D513">
        <v>10</v>
      </c>
      <c r="E513">
        <v>5</v>
      </c>
      <c r="F513" t="s">
        <v>233</v>
      </c>
      <c r="G513" s="1">
        <v>0</v>
      </c>
      <c r="H513" s="1">
        <v>2317.27</v>
      </c>
    </row>
    <row r="514" spans="1:8" hidden="1" x14ac:dyDescent="0.25">
      <c r="A514">
        <v>333</v>
      </c>
      <c r="B514">
        <v>29</v>
      </c>
      <c r="C514">
        <v>10</v>
      </c>
      <c r="D514">
        <v>11</v>
      </c>
      <c r="E514">
        <v>1</v>
      </c>
      <c r="F514" t="s">
        <v>234</v>
      </c>
      <c r="G514" s="1">
        <v>33181.15</v>
      </c>
      <c r="H514" s="1">
        <v>111948.41</v>
      </c>
    </row>
    <row r="515" spans="1:8" hidden="1" x14ac:dyDescent="0.25">
      <c r="A515">
        <v>333</v>
      </c>
      <c r="B515">
        <v>29</v>
      </c>
      <c r="C515">
        <v>10</v>
      </c>
      <c r="D515">
        <v>11</v>
      </c>
      <c r="E515">
        <v>4</v>
      </c>
      <c r="F515" t="s">
        <v>235</v>
      </c>
      <c r="G515" s="1">
        <v>0</v>
      </c>
      <c r="H515" s="1">
        <v>37615.99</v>
      </c>
    </row>
    <row r="516" spans="1:8" hidden="1" x14ac:dyDescent="0.25">
      <c r="A516">
        <v>333</v>
      </c>
      <c r="B516">
        <v>29</v>
      </c>
      <c r="C516">
        <v>10</v>
      </c>
      <c r="D516">
        <v>11</v>
      </c>
      <c r="E516">
        <v>5</v>
      </c>
      <c r="F516" t="s">
        <v>233</v>
      </c>
      <c r="G516" s="1">
        <v>17214.11</v>
      </c>
      <c r="H516" s="1">
        <v>42407.07</v>
      </c>
    </row>
    <row r="517" spans="1:8" hidden="1" x14ac:dyDescent="0.25">
      <c r="A517">
        <v>333</v>
      </c>
      <c r="B517">
        <v>29</v>
      </c>
      <c r="C517">
        <v>10</v>
      </c>
      <c r="D517">
        <v>11</v>
      </c>
      <c r="E517">
        <v>6</v>
      </c>
      <c r="F517" t="s">
        <v>246</v>
      </c>
      <c r="G517" s="1">
        <v>0</v>
      </c>
      <c r="H517" s="1">
        <v>2445.1799999999998</v>
      </c>
    </row>
    <row r="518" spans="1:8" hidden="1" x14ac:dyDescent="0.25">
      <c r="A518">
        <v>333</v>
      </c>
      <c r="B518">
        <v>29</v>
      </c>
      <c r="C518">
        <v>10</v>
      </c>
      <c r="D518">
        <v>12</v>
      </c>
      <c r="E518">
        <v>1</v>
      </c>
      <c r="F518" t="s">
        <v>234</v>
      </c>
      <c r="G518" s="1">
        <v>2563.92</v>
      </c>
      <c r="H518" s="1">
        <v>5278.74</v>
      </c>
    </row>
    <row r="519" spans="1:8" hidden="1" x14ac:dyDescent="0.25">
      <c r="A519">
        <v>333</v>
      </c>
      <c r="B519">
        <v>29</v>
      </c>
      <c r="C519">
        <v>10</v>
      </c>
      <c r="D519">
        <v>12</v>
      </c>
      <c r="E519">
        <v>4</v>
      </c>
      <c r="F519" t="s">
        <v>235</v>
      </c>
      <c r="G519" s="1">
        <v>0</v>
      </c>
      <c r="H519" s="1">
        <v>1715.7</v>
      </c>
    </row>
    <row r="520" spans="1:8" hidden="1" x14ac:dyDescent="0.25">
      <c r="A520">
        <v>333</v>
      </c>
      <c r="B520">
        <v>29</v>
      </c>
      <c r="C520">
        <v>10</v>
      </c>
      <c r="D520">
        <v>12</v>
      </c>
      <c r="E520">
        <v>5</v>
      </c>
      <c r="F520" t="s">
        <v>233</v>
      </c>
      <c r="G520" s="1">
        <v>925.85</v>
      </c>
      <c r="H520" s="1">
        <v>2821.49</v>
      </c>
    </row>
    <row r="521" spans="1:8" hidden="1" x14ac:dyDescent="0.25">
      <c r="A521">
        <v>333</v>
      </c>
      <c r="B521">
        <v>29</v>
      </c>
      <c r="C521">
        <v>10</v>
      </c>
      <c r="D521">
        <v>12</v>
      </c>
      <c r="E521">
        <v>6</v>
      </c>
      <c r="F521" t="s">
        <v>246</v>
      </c>
      <c r="G521" s="1">
        <v>0</v>
      </c>
      <c r="H521" s="1">
        <v>2249.84</v>
      </c>
    </row>
    <row r="522" spans="1:8" hidden="1" x14ac:dyDescent="0.25">
      <c r="A522">
        <v>333</v>
      </c>
      <c r="B522">
        <v>29</v>
      </c>
      <c r="C522">
        <v>10</v>
      </c>
      <c r="D522">
        <v>13</v>
      </c>
      <c r="E522">
        <v>1</v>
      </c>
      <c r="F522" t="s">
        <v>234</v>
      </c>
      <c r="G522" s="1">
        <v>10366.59</v>
      </c>
      <c r="H522" s="1">
        <v>21312.46</v>
      </c>
    </row>
    <row r="523" spans="1:8" hidden="1" x14ac:dyDescent="0.25">
      <c r="A523">
        <v>333</v>
      </c>
      <c r="B523">
        <v>29</v>
      </c>
      <c r="C523">
        <v>10</v>
      </c>
      <c r="D523">
        <v>13</v>
      </c>
      <c r="E523">
        <v>4</v>
      </c>
      <c r="F523" t="s">
        <v>235</v>
      </c>
      <c r="G523" s="1">
        <v>0</v>
      </c>
      <c r="H523" s="1">
        <v>4376.0200000000004</v>
      </c>
    </row>
    <row r="524" spans="1:8" hidden="1" x14ac:dyDescent="0.25">
      <c r="A524">
        <v>333</v>
      </c>
      <c r="B524">
        <v>29</v>
      </c>
      <c r="C524">
        <v>10</v>
      </c>
      <c r="D524">
        <v>13</v>
      </c>
      <c r="E524">
        <v>5</v>
      </c>
      <c r="F524" t="s">
        <v>233</v>
      </c>
      <c r="G524" s="1">
        <v>0</v>
      </c>
      <c r="H524" s="1">
        <v>15653.96</v>
      </c>
    </row>
    <row r="525" spans="1:8" hidden="1" x14ac:dyDescent="0.25">
      <c r="A525">
        <v>333</v>
      </c>
      <c r="B525">
        <v>29</v>
      </c>
      <c r="C525">
        <v>10</v>
      </c>
      <c r="D525">
        <v>17</v>
      </c>
      <c r="E525">
        <v>1</v>
      </c>
      <c r="F525" t="s">
        <v>234</v>
      </c>
      <c r="G525" s="1">
        <v>17191.02</v>
      </c>
      <c r="H525" s="1">
        <v>42976.46</v>
      </c>
    </row>
    <row r="526" spans="1:8" hidden="1" x14ac:dyDescent="0.25">
      <c r="A526">
        <v>333</v>
      </c>
      <c r="B526">
        <v>29</v>
      </c>
      <c r="C526">
        <v>10</v>
      </c>
      <c r="D526">
        <v>17</v>
      </c>
      <c r="E526">
        <v>2</v>
      </c>
      <c r="F526" t="s">
        <v>244</v>
      </c>
      <c r="G526" s="1">
        <v>0</v>
      </c>
      <c r="H526" s="1">
        <v>265447</v>
      </c>
    </row>
    <row r="527" spans="1:8" hidden="1" x14ac:dyDescent="0.25">
      <c r="A527">
        <v>333</v>
      </c>
      <c r="B527">
        <v>29</v>
      </c>
      <c r="C527">
        <v>10</v>
      </c>
      <c r="D527">
        <v>17</v>
      </c>
      <c r="E527">
        <v>4</v>
      </c>
      <c r="F527" t="s">
        <v>235</v>
      </c>
      <c r="G527" s="1">
        <v>0</v>
      </c>
      <c r="H527" s="1">
        <v>12756.6</v>
      </c>
    </row>
    <row r="528" spans="1:8" hidden="1" x14ac:dyDescent="0.25">
      <c r="A528">
        <v>333</v>
      </c>
      <c r="B528">
        <v>29</v>
      </c>
      <c r="C528">
        <v>10</v>
      </c>
      <c r="D528">
        <v>17</v>
      </c>
      <c r="E528">
        <v>5</v>
      </c>
      <c r="F528" t="s">
        <v>233</v>
      </c>
      <c r="G528" s="1">
        <v>4414.96</v>
      </c>
      <c r="H528" s="1">
        <v>32623.119999999999</v>
      </c>
    </row>
    <row r="529" spans="1:8" hidden="1" x14ac:dyDescent="0.25">
      <c r="A529">
        <v>333</v>
      </c>
      <c r="B529">
        <v>29</v>
      </c>
      <c r="C529">
        <v>10</v>
      </c>
      <c r="D529">
        <v>17</v>
      </c>
      <c r="E529">
        <v>6</v>
      </c>
      <c r="F529" t="s">
        <v>246</v>
      </c>
      <c r="G529" s="1">
        <v>0</v>
      </c>
      <c r="H529" s="1">
        <v>43400</v>
      </c>
    </row>
    <row r="530" spans="1:8" hidden="1" x14ac:dyDescent="0.25">
      <c r="A530">
        <v>333</v>
      </c>
      <c r="B530">
        <v>29</v>
      </c>
      <c r="C530">
        <v>10</v>
      </c>
      <c r="D530">
        <v>18</v>
      </c>
      <c r="E530">
        <v>1</v>
      </c>
      <c r="F530" t="s">
        <v>234</v>
      </c>
      <c r="G530" s="1">
        <v>79051.259999999995</v>
      </c>
      <c r="H530" s="1">
        <v>162491.45000000001</v>
      </c>
    </row>
    <row r="531" spans="1:8" hidden="1" x14ac:dyDescent="0.25">
      <c r="A531">
        <v>333</v>
      </c>
      <c r="B531">
        <v>29</v>
      </c>
      <c r="C531">
        <v>10</v>
      </c>
      <c r="D531">
        <v>18</v>
      </c>
      <c r="E531">
        <v>4</v>
      </c>
      <c r="F531" t="s">
        <v>235</v>
      </c>
      <c r="G531" s="1">
        <v>0</v>
      </c>
      <c r="H531" s="1">
        <v>80760.75</v>
      </c>
    </row>
    <row r="532" spans="1:8" hidden="1" x14ac:dyDescent="0.25">
      <c r="A532">
        <v>333</v>
      </c>
      <c r="B532">
        <v>29</v>
      </c>
      <c r="C532">
        <v>10</v>
      </c>
      <c r="D532">
        <v>18</v>
      </c>
      <c r="E532">
        <v>5</v>
      </c>
      <c r="F532" t="s">
        <v>233</v>
      </c>
      <c r="G532" s="1">
        <v>0</v>
      </c>
      <c r="H532" s="1">
        <v>188166.91</v>
      </c>
    </row>
    <row r="533" spans="1:8" hidden="1" x14ac:dyDescent="0.25">
      <c r="A533">
        <v>333</v>
      </c>
      <c r="B533">
        <v>29</v>
      </c>
      <c r="C533">
        <v>10</v>
      </c>
      <c r="D533">
        <v>18</v>
      </c>
      <c r="E533">
        <v>6</v>
      </c>
      <c r="F533" t="s">
        <v>246</v>
      </c>
      <c r="G533" s="1">
        <v>0</v>
      </c>
      <c r="H533" s="1">
        <v>6273</v>
      </c>
    </row>
    <row r="534" spans="1:8" hidden="1" x14ac:dyDescent="0.25">
      <c r="A534">
        <v>333</v>
      </c>
      <c r="B534">
        <v>29</v>
      </c>
      <c r="C534">
        <v>10</v>
      </c>
      <c r="D534">
        <v>19</v>
      </c>
      <c r="E534">
        <v>1</v>
      </c>
      <c r="F534" t="s">
        <v>234</v>
      </c>
      <c r="G534" s="1">
        <v>1281.96</v>
      </c>
      <c r="H534" s="1">
        <v>2639.37</v>
      </c>
    </row>
    <row r="535" spans="1:8" hidden="1" x14ac:dyDescent="0.25">
      <c r="A535">
        <v>333</v>
      </c>
      <c r="B535">
        <v>29</v>
      </c>
      <c r="C535">
        <v>10</v>
      </c>
      <c r="D535">
        <v>19</v>
      </c>
      <c r="E535">
        <v>4</v>
      </c>
      <c r="F535" t="s">
        <v>235</v>
      </c>
      <c r="G535" s="1">
        <v>0</v>
      </c>
      <c r="H535" s="1">
        <v>530.73</v>
      </c>
    </row>
    <row r="536" spans="1:8" hidden="1" x14ac:dyDescent="0.25">
      <c r="A536">
        <v>333</v>
      </c>
      <c r="B536">
        <v>29</v>
      </c>
      <c r="C536">
        <v>10</v>
      </c>
      <c r="D536">
        <v>19</v>
      </c>
      <c r="E536">
        <v>5</v>
      </c>
      <c r="F536" t="s">
        <v>233</v>
      </c>
      <c r="G536" s="1">
        <v>0</v>
      </c>
      <c r="H536" s="1">
        <v>2299.86</v>
      </c>
    </row>
    <row r="537" spans="1:8" hidden="1" x14ac:dyDescent="0.25">
      <c r="A537">
        <v>333</v>
      </c>
      <c r="B537">
        <v>29</v>
      </c>
      <c r="C537">
        <v>10</v>
      </c>
      <c r="D537">
        <v>19</v>
      </c>
      <c r="E537">
        <v>6</v>
      </c>
      <c r="F537" t="s">
        <v>246</v>
      </c>
      <c r="G537" s="1">
        <v>0</v>
      </c>
      <c r="H537" s="1">
        <v>703.18</v>
      </c>
    </row>
    <row r="538" spans="1:8" hidden="1" x14ac:dyDescent="0.25">
      <c r="A538">
        <v>333</v>
      </c>
      <c r="B538">
        <v>29</v>
      </c>
      <c r="C538">
        <v>10</v>
      </c>
      <c r="D538">
        <v>20</v>
      </c>
      <c r="E538">
        <v>1</v>
      </c>
      <c r="F538" t="s">
        <v>234</v>
      </c>
      <c r="G538" s="1">
        <v>3999.24</v>
      </c>
      <c r="H538" s="1">
        <v>6811</v>
      </c>
    </row>
    <row r="539" spans="1:8" hidden="1" x14ac:dyDescent="0.25">
      <c r="A539">
        <v>333</v>
      </c>
      <c r="B539">
        <v>29</v>
      </c>
      <c r="C539">
        <v>10</v>
      </c>
      <c r="D539">
        <v>20</v>
      </c>
      <c r="E539">
        <v>4</v>
      </c>
      <c r="F539" t="s">
        <v>235</v>
      </c>
      <c r="G539" s="1">
        <v>0</v>
      </c>
      <c r="H539" s="1">
        <v>703.98</v>
      </c>
    </row>
    <row r="540" spans="1:8" hidden="1" x14ac:dyDescent="0.25">
      <c r="A540">
        <v>333</v>
      </c>
      <c r="B540">
        <v>29</v>
      </c>
      <c r="C540">
        <v>10</v>
      </c>
      <c r="D540">
        <v>20</v>
      </c>
      <c r="E540">
        <v>5</v>
      </c>
      <c r="F540" t="s">
        <v>233</v>
      </c>
      <c r="G540" s="1">
        <v>0</v>
      </c>
      <c r="H540" s="1">
        <v>1311.08</v>
      </c>
    </row>
    <row r="541" spans="1:8" hidden="1" x14ac:dyDescent="0.25">
      <c r="A541">
        <v>333</v>
      </c>
      <c r="B541">
        <v>29</v>
      </c>
      <c r="C541">
        <v>10</v>
      </c>
      <c r="D541">
        <v>20</v>
      </c>
      <c r="E541">
        <v>6</v>
      </c>
      <c r="F541" t="s">
        <v>246</v>
      </c>
      <c r="G541" s="1">
        <v>0</v>
      </c>
      <c r="H541" s="1">
        <v>5436.08</v>
      </c>
    </row>
    <row r="542" spans="1:8" hidden="1" x14ac:dyDescent="0.25">
      <c r="A542">
        <v>333</v>
      </c>
      <c r="B542">
        <v>29</v>
      </c>
      <c r="C542">
        <v>10</v>
      </c>
      <c r="D542">
        <v>21</v>
      </c>
      <c r="E542">
        <v>1</v>
      </c>
      <c r="F542" t="s">
        <v>234</v>
      </c>
      <c r="G542" s="1">
        <v>18743.72</v>
      </c>
      <c r="H542" s="1">
        <v>30094.91</v>
      </c>
    </row>
    <row r="543" spans="1:8" hidden="1" x14ac:dyDescent="0.25">
      <c r="A543">
        <v>333</v>
      </c>
      <c r="B543">
        <v>29</v>
      </c>
      <c r="C543">
        <v>10</v>
      </c>
      <c r="D543">
        <v>21</v>
      </c>
      <c r="E543">
        <v>4</v>
      </c>
      <c r="F543" t="s">
        <v>235</v>
      </c>
      <c r="G543" s="1">
        <v>0</v>
      </c>
      <c r="H543" s="1">
        <v>8537.09</v>
      </c>
    </row>
    <row r="544" spans="1:8" hidden="1" x14ac:dyDescent="0.25">
      <c r="A544">
        <v>333</v>
      </c>
      <c r="B544">
        <v>29</v>
      </c>
      <c r="C544">
        <v>10</v>
      </c>
      <c r="D544">
        <v>21</v>
      </c>
      <c r="E544">
        <v>5</v>
      </c>
      <c r="F544" t="s">
        <v>233</v>
      </c>
      <c r="G544" s="1">
        <v>0</v>
      </c>
      <c r="H544" s="1">
        <v>3721.95</v>
      </c>
    </row>
    <row r="545" spans="1:8" hidden="1" x14ac:dyDescent="0.25">
      <c r="A545">
        <v>333</v>
      </c>
      <c r="B545">
        <v>29</v>
      </c>
      <c r="C545">
        <v>10</v>
      </c>
      <c r="D545">
        <v>21</v>
      </c>
      <c r="E545">
        <v>6</v>
      </c>
      <c r="F545" t="s">
        <v>246</v>
      </c>
      <c r="G545" s="1">
        <v>0</v>
      </c>
      <c r="H545" s="1">
        <v>13805.62</v>
      </c>
    </row>
    <row r="546" spans="1:8" hidden="1" x14ac:dyDescent="0.25">
      <c r="A546">
        <v>333</v>
      </c>
      <c r="B546">
        <v>29</v>
      </c>
      <c r="C546">
        <v>10</v>
      </c>
      <c r="D546">
        <v>22</v>
      </c>
      <c r="E546">
        <v>1</v>
      </c>
      <c r="F546" t="s">
        <v>234</v>
      </c>
      <c r="G546" s="1">
        <v>4509.54</v>
      </c>
      <c r="H546" s="1">
        <v>8417.94</v>
      </c>
    </row>
    <row r="547" spans="1:8" hidden="1" x14ac:dyDescent="0.25">
      <c r="A547">
        <v>333</v>
      </c>
      <c r="B547">
        <v>29</v>
      </c>
      <c r="C547">
        <v>10</v>
      </c>
      <c r="D547">
        <v>22</v>
      </c>
      <c r="E547">
        <v>4</v>
      </c>
      <c r="F547" t="s">
        <v>235</v>
      </c>
      <c r="G547" s="1">
        <v>0</v>
      </c>
      <c r="H547" s="1">
        <v>3133.38</v>
      </c>
    </row>
    <row r="548" spans="1:8" hidden="1" x14ac:dyDescent="0.25">
      <c r="A548">
        <v>333</v>
      </c>
      <c r="B548">
        <v>29</v>
      </c>
      <c r="C548">
        <v>10</v>
      </c>
      <c r="D548">
        <v>22</v>
      </c>
      <c r="E548">
        <v>5</v>
      </c>
      <c r="F548" t="s">
        <v>233</v>
      </c>
      <c r="G548" s="1">
        <v>1954.14</v>
      </c>
      <c r="H548" s="1">
        <v>4237.8599999999997</v>
      </c>
    </row>
    <row r="549" spans="1:8" hidden="1" x14ac:dyDescent="0.25">
      <c r="A549">
        <v>333</v>
      </c>
      <c r="B549">
        <v>29</v>
      </c>
      <c r="C549">
        <v>10</v>
      </c>
      <c r="D549">
        <v>23</v>
      </c>
      <c r="E549">
        <v>1</v>
      </c>
      <c r="F549" t="s">
        <v>234</v>
      </c>
      <c r="G549" s="1">
        <v>29179.53</v>
      </c>
      <c r="H549" s="1">
        <v>51107.21</v>
      </c>
    </row>
    <row r="550" spans="1:8" hidden="1" x14ac:dyDescent="0.25">
      <c r="A550">
        <v>333</v>
      </c>
      <c r="B550">
        <v>29</v>
      </c>
      <c r="C550">
        <v>10</v>
      </c>
      <c r="D550">
        <v>23</v>
      </c>
      <c r="E550">
        <v>4</v>
      </c>
      <c r="F550" t="s">
        <v>235</v>
      </c>
      <c r="G550" s="1">
        <v>0</v>
      </c>
      <c r="H550" s="1">
        <v>8805.24</v>
      </c>
    </row>
    <row r="551" spans="1:8" hidden="1" x14ac:dyDescent="0.25">
      <c r="A551">
        <v>333</v>
      </c>
      <c r="B551">
        <v>29</v>
      </c>
      <c r="C551">
        <v>10</v>
      </c>
      <c r="D551">
        <v>23</v>
      </c>
      <c r="E551">
        <v>5</v>
      </c>
      <c r="F551" t="s">
        <v>233</v>
      </c>
      <c r="G551" s="1">
        <v>18966.689999999999</v>
      </c>
      <c r="H551" s="1">
        <v>18966.689999999999</v>
      </c>
    </row>
    <row r="552" spans="1:8" hidden="1" x14ac:dyDescent="0.25">
      <c r="A552">
        <v>333</v>
      </c>
      <c r="B552">
        <v>29</v>
      </c>
      <c r="C552">
        <v>10</v>
      </c>
      <c r="D552">
        <v>24</v>
      </c>
      <c r="E552">
        <v>1</v>
      </c>
      <c r="F552" t="s">
        <v>234</v>
      </c>
      <c r="G552" s="1">
        <v>3808.84</v>
      </c>
      <c r="H552" s="1">
        <v>7570.04</v>
      </c>
    </row>
    <row r="553" spans="1:8" hidden="1" x14ac:dyDescent="0.25">
      <c r="A553">
        <v>333</v>
      </c>
      <c r="B553">
        <v>29</v>
      </c>
      <c r="C553">
        <v>10</v>
      </c>
      <c r="D553">
        <v>24</v>
      </c>
      <c r="E553">
        <v>2</v>
      </c>
      <c r="F553" t="s">
        <v>244</v>
      </c>
      <c r="G553" s="1">
        <v>0</v>
      </c>
      <c r="H553" s="1">
        <v>69.61</v>
      </c>
    </row>
    <row r="554" spans="1:8" hidden="1" x14ac:dyDescent="0.25">
      <c r="A554">
        <v>333</v>
      </c>
      <c r="B554">
        <v>29</v>
      </c>
      <c r="C554">
        <v>10</v>
      </c>
      <c r="D554">
        <v>24</v>
      </c>
      <c r="E554">
        <v>4</v>
      </c>
      <c r="F554" t="s">
        <v>235</v>
      </c>
      <c r="G554" s="1">
        <v>0</v>
      </c>
      <c r="H554" s="1">
        <v>994.9</v>
      </c>
    </row>
    <row r="555" spans="1:8" hidden="1" x14ac:dyDescent="0.25">
      <c r="A555">
        <v>333</v>
      </c>
      <c r="B555">
        <v>29</v>
      </c>
      <c r="C555">
        <v>10</v>
      </c>
      <c r="D555">
        <v>24</v>
      </c>
      <c r="E555">
        <v>5</v>
      </c>
      <c r="F555" t="s">
        <v>233</v>
      </c>
      <c r="G555" s="1">
        <v>473.85</v>
      </c>
      <c r="H555" s="1">
        <v>3952.11</v>
      </c>
    </row>
    <row r="556" spans="1:8" hidden="1" x14ac:dyDescent="0.25">
      <c r="A556">
        <v>333</v>
      </c>
      <c r="B556">
        <v>29</v>
      </c>
      <c r="C556">
        <v>10</v>
      </c>
      <c r="D556">
        <v>25</v>
      </c>
      <c r="E556">
        <v>1</v>
      </c>
      <c r="F556" t="s">
        <v>234</v>
      </c>
      <c r="G556" s="1">
        <v>22527.58</v>
      </c>
      <c r="H556" s="1">
        <v>44277.68</v>
      </c>
    </row>
    <row r="557" spans="1:8" hidden="1" x14ac:dyDescent="0.25">
      <c r="A557">
        <v>333</v>
      </c>
      <c r="B557">
        <v>29</v>
      </c>
      <c r="C557">
        <v>10</v>
      </c>
      <c r="D557">
        <v>25</v>
      </c>
      <c r="E557">
        <v>4</v>
      </c>
      <c r="F557" t="s">
        <v>235</v>
      </c>
      <c r="G557" s="1">
        <v>0</v>
      </c>
      <c r="H557" s="1">
        <v>9554.24</v>
      </c>
    </row>
    <row r="558" spans="1:8" hidden="1" x14ac:dyDescent="0.25">
      <c r="A558">
        <v>333</v>
      </c>
      <c r="B558">
        <v>29</v>
      </c>
      <c r="C558">
        <v>10</v>
      </c>
      <c r="D558">
        <v>25</v>
      </c>
      <c r="E558">
        <v>5</v>
      </c>
      <c r="F558" t="s">
        <v>233</v>
      </c>
      <c r="G558" s="1">
        <v>7510.17</v>
      </c>
      <c r="H558" s="1">
        <v>26141.35</v>
      </c>
    </row>
    <row r="559" spans="1:8" hidden="1" x14ac:dyDescent="0.25">
      <c r="A559">
        <v>333</v>
      </c>
      <c r="B559">
        <v>29</v>
      </c>
      <c r="C559">
        <v>10</v>
      </c>
      <c r="D559">
        <v>27</v>
      </c>
      <c r="E559">
        <v>1</v>
      </c>
      <c r="F559" t="s">
        <v>234</v>
      </c>
      <c r="G559" s="1">
        <v>780.14</v>
      </c>
      <c r="H559" s="1">
        <v>1125.02</v>
      </c>
    </row>
    <row r="560" spans="1:8" hidden="1" x14ac:dyDescent="0.25">
      <c r="A560">
        <v>333</v>
      </c>
      <c r="B560">
        <v>29</v>
      </c>
      <c r="C560">
        <v>10</v>
      </c>
      <c r="D560">
        <v>27</v>
      </c>
      <c r="E560">
        <v>4</v>
      </c>
      <c r="F560" t="s">
        <v>235</v>
      </c>
      <c r="G560" s="1">
        <v>0</v>
      </c>
      <c r="H560" s="1">
        <v>113.18</v>
      </c>
    </row>
    <row r="561" spans="1:8" hidden="1" x14ac:dyDescent="0.25">
      <c r="A561">
        <v>333</v>
      </c>
      <c r="B561">
        <v>29</v>
      </c>
      <c r="C561">
        <v>10</v>
      </c>
      <c r="D561">
        <v>27</v>
      </c>
      <c r="E561">
        <v>5</v>
      </c>
      <c r="F561" t="s">
        <v>233</v>
      </c>
      <c r="G561" s="1">
        <v>367.8</v>
      </c>
      <c r="H561" s="1">
        <v>490.42</v>
      </c>
    </row>
    <row r="562" spans="1:8" hidden="1" x14ac:dyDescent="0.25">
      <c r="A562">
        <v>333</v>
      </c>
      <c r="B562">
        <v>29</v>
      </c>
      <c r="C562">
        <v>10</v>
      </c>
      <c r="D562">
        <v>28</v>
      </c>
      <c r="E562">
        <v>1</v>
      </c>
      <c r="F562" t="s">
        <v>234</v>
      </c>
      <c r="G562" s="1">
        <v>3281.59</v>
      </c>
      <c r="H562" s="1">
        <v>6044.88</v>
      </c>
    </row>
    <row r="563" spans="1:8" hidden="1" x14ac:dyDescent="0.25">
      <c r="A563">
        <v>333</v>
      </c>
      <c r="B563">
        <v>29</v>
      </c>
      <c r="C563">
        <v>10</v>
      </c>
      <c r="D563">
        <v>28</v>
      </c>
      <c r="E563">
        <v>4</v>
      </c>
      <c r="F563" t="s">
        <v>235</v>
      </c>
      <c r="G563" s="1">
        <v>0</v>
      </c>
      <c r="H563" s="1">
        <v>891.61</v>
      </c>
    </row>
    <row r="564" spans="1:8" hidden="1" x14ac:dyDescent="0.25">
      <c r="A564">
        <v>333</v>
      </c>
      <c r="B564">
        <v>29</v>
      </c>
      <c r="C564">
        <v>10</v>
      </c>
      <c r="D564">
        <v>28</v>
      </c>
      <c r="E564">
        <v>5</v>
      </c>
      <c r="F564" t="s">
        <v>233</v>
      </c>
      <c r="G564" s="1">
        <v>0</v>
      </c>
      <c r="H564" s="1">
        <v>1856.6</v>
      </c>
    </row>
    <row r="565" spans="1:8" hidden="1" x14ac:dyDescent="0.25">
      <c r="A565">
        <v>333</v>
      </c>
      <c r="B565">
        <v>29</v>
      </c>
      <c r="C565">
        <v>13</v>
      </c>
      <c r="D565">
        <v>1</v>
      </c>
      <c r="E565">
        <v>1</v>
      </c>
      <c r="F565" t="s">
        <v>234</v>
      </c>
      <c r="G565" s="1">
        <v>56533.02</v>
      </c>
      <c r="H565" s="1">
        <v>72307.679999999993</v>
      </c>
    </row>
    <row r="566" spans="1:8" hidden="1" x14ac:dyDescent="0.25">
      <c r="A566">
        <v>333</v>
      </c>
      <c r="B566">
        <v>29</v>
      </c>
      <c r="C566">
        <v>16</v>
      </c>
      <c r="D566">
        <v>1</v>
      </c>
      <c r="E566">
        <v>1</v>
      </c>
      <c r="F566" t="s">
        <v>234</v>
      </c>
      <c r="G566" s="1">
        <v>20581.98</v>
      </c>
      <c r="H566" s="1">
        <v>20581.98</v>
      </c>
    </row>
    <row r="567" spans="1:8" hidden="1" x14ac:dyDescent="0.25">
      <c r="A567">
        <v>333</v>
      </c>
      <c r="B567">
        <v>29</v>
      </c>
      <c r="C567">
        <v>16</v>
      </c>
      <c r="D567">
        <v>1</v>
      </c>
      <c r="E567">
        <v>4</v>
      </c>
      <c r="F567" t="s">
        <v>235</v>
      </c>
      <c r="G567" s="1">
        <v>0</v>
      </c>
      <c r="H567" s="1">
        <v>12192.02</v>
      </c>
    </row>
    <row r="568" spans="1:8" hidden="1" x14ac:dyDescent="0.25">
      <c r="A568">
        <v>333</v>
      </c>
      <c r="B568">
        <v>29</v>
      </c>
      <c r="C568">
        <v>16</v>
      </c>
      <c r="D568">
        <v>1</v>
      </c>
      <c r="E568">
        <v>5</v>
      </c>
      <c r="F568" t="s">
        <v>233</v>
      </c>
      <c r="G568" s="1">
        <v>0</v>
      </c>
      <c r="H568" s="1">
        <v>48896.33</v>
      </c>
    </row>
    <row r="569" spans="1:8" hidden="1" x14ac:dyDescent="0.25">
      <c r="A569">
        <v>333</v>
      </c>
      <c r="B569">
        <v>29</v>
      </c>
      <c r="C569">
        <v>16</v>
      </c>
      <c r="D569">
        <v>1</v>
      </c>
      <c r="E569">
        <v>6</v>
      </c>
      <c r="F569" t="s">
        <v>246</v>
      </c>
      <c r="G569" s="1">
        <v>0</v>
      </c>
      <c r="H569" s="1">
        <v>13312.06</v>
      </c>
    </row>
    <row r="570" spans="1:8" hidden="1" x14ac:dyDescent="0.25">
      <c r="A570">
        <v>333</v>
      </c>
      <c r="B570">
        <v>29</v>
      </c>
      <c r="C570">
        <v>16</v>
      </c>
      <c r="D570">
        <v>2</v>
      </c>
      <c r="E570">
        <v>1</v>
      </c>
      <c r="F570" t="s">
        <v>234</v>
      </c>
      <c r="G570" s="1">
        <v>39664.85</v>
      </c>
      <c r="H570" s="1">
        <v>39664.85</v>
      </c>
    </row>
    <row r="571" spans="1:8" hidden="1" x14ac:dyDescent="0.25">
      <c r="A571">
        <v>333</v>
      </c>
      <c r="B571">
        <v>29</v>
      </c>
      <c r="C571">
        <v>16</v>
      </c>
      <c r="D571">
        <v>2</v>
      </c>
      <c r="E571">
        <v>3</v>
      </c>
      <c r="F571" t="s">
        <v>245</v>
      </c>
      <c r="G571" s="1">
        <v>0</v>
      </c>
      <c r="H571" s="1">
        <v>10500</v>
      </c>
    </row>
    <row r="572" spans="1:8" hidden="1" x14ac:dyDescent="0.25">
      <c r="A572">
        <v>333</v>
      </c>
      <c r="B572">
        <v>29</v>
      </c>
      <c r="C572">
        <v>16</v>
      </c>
      <c r="D572">
        <v>2</v>
      </c>
      <c r="E572">
        <v>4</v>
      </c>
      <c r="F572" t="s">
        <v>235</v>
      </c>
      <c r="G572" s="1">
        <v>0</v>
      </c>
      <c r="H572" s="1">
        <v>30182.15</v>
      </c>
    </row>
    <row r="573" spans="1:8" hidden="1" x14ac:dyDescent="0.25">
      <c r="A573">
        <v>333</v>
      </c>
      <c r="B573">
        <v>29</v>
      </c>
      <c r="C573">
        <v>16</v>
      </c>
      <c r="D573">
        <v>2</v>
      </c>
      <c r="E573">
        <v>5</v>
      </c>
      <c r="F573" t="s">
        <v>233</v>
      </c>
      <c r="G573" s="1">
        <v>0</v>
      </c>
      <c r="H573" s="1">
        <v>50373.440000000002</v>
      </c>
    </row>
    <row r="574" spans="1:8" hidden="1" x14ac:dyDescent="0.25">
      <c r="A574">
        <v>333</v>
      </c>
      <c r="B574">
        <v>29</v>
      </c>
      <c r="C574">
        <v>16</v>
      </c>
      <c r="D574">
        <v>2</v>
      </c>
      <c r="E574">
        <v>6</v>
      </c>
      <c r="F574" t="s">
        <v>246</v>
      </c>
      <c r="G574" s="1">
        <v>0</v>
      </c>
      <c r="H574" s="1">
        <v>28130</v>
      </c>
    </row>
    <row r="575" spans="1:8" hidden="1" x14ac:dyDescent="0.25">
      <c r="A575">
        <v>333</v>
      </c>
      <c r="B575">
        <v>29</v>
      </c>
      <c r="C575">
        <v>16</v>
      </c>
      <c r="D575">
        <v>3</v>
      </c>
      <c r="E575">
        <v>1</v>
      </c>
      <c r="F575" t="s">
        <v>234</v>
      </c>
      <c r="G575" s="1">
        <v>149158.47</v>
      </c>
      <c r="H575" s="1">
        <v>149158.47</v>
      </c>
    </row>
    <row r="576" spans="1:8" hidden="1" x14ac:dyDescent="0.25">
      <c r="A576">
        <v>333</v>
      </c>
      <c r="B576">
        <v>29</v>
      </c>
      <c r="C576">
        <v>16</v>
      </c>
      <c r="D576">
        <v>3</v>
      </c>
      <c r="E576">
        <v>2</v>
      </c>
      <c r="F576" t="s">
        <v>244</v>
      </c>
      <c r="G576" s="1">
        <v>0</v>
      </c>
      <c r="H576" s="1">
        <v>72848.22</v>
      </c>
    </row>
    <row r="577" spans="1:8" hidden="1" x14ac:dyDescent="0.25">
      <c r="A577">
        <v>333</v>
      </c>
      <c r="B577">
        <v>29</v>
      </c>
      <c r="C577">
        <v>16</v>
      </c>
      <c r="D577">
        <v>3</v>
      </c>
      <c r="E577">
        <v>4</v>
      </c>
      <c r="F577" t="s">
        <v>235</v>
      </c>
      <c r="G577" s="1">
        <v>0</v>
      </c>
      <c r="H577" s="1">
        <v>66805.75</v>
      </c>
    </row>
    <row r="578" spans="1:8" hidden="1" x14ac:dyDescent="0.25">
      <c r="A578">
        <v>333</v>
      </c>
      <c r="B578">
        <v>29</v>
      </c>
      <c r="C578">
        <v>16</v>
      </c>
      <c r="D578">
        <v>3</v>
      </c>
      <c r="E578">
        <v>5</v>
      </c>
      <c r="F578" t="s">
        <v>233</v>
      </c>
      <c r="G578" s="1">
        <v>0</v>
      </c>
      <c r="H578" s="1">
        <v>1767105.84</v>
      </c>
    </row>
    <row r="579" spans="1:8" hidden="1" x14ac:dyDescent="0.25">
      <c r="A579">
        <v>333</v>
      </c>
      <c r="B579">
        <v>29</v>
      </c>
      <c r="C579">
        <v>16</v>
      </c>
      <c r="D579">
        <v>3</v>
      </c>
      <c r="E579">
        <v>6</v>
      </c>
      <c r="F579" t="s">
        <v>246</v>
      </c>
      <c r="G579" s="1">
        <v>0</v>
      </c>
      <c r="H579" s="1">
        <v>2990.38</v>
      </c>
    </row>
    <row r="580" spans="1:8" hidden="1" x14ac:dyDescent="0.25">
      <c r="A580">
        <v>333</v>
      </c>
      <c r="B580">
        <v>29</v>
      </c>
      <c r="C580">
        <v>16</v>
      </c>
      <c r="D580">
        <v>4</v>
      </c>
      <c r="E580">
        <v>1</v>
      </c>
      <c r="F580" t="s">
        <v>234</v>
      </c>
      <c r="G580" s="1">
        <v>131129.38</v>
      </c>
      <c r="H580" s="1">
        <v>131129.38</v>
      </c>
    </row>
    <row r="581" spans="1:8" hidden="1" x14ac:dyDescent="0.25">
      <c r="A581">
        <v>333</v>
      </c>
      <c r="B581">
        <v>29</v>
      </c>
      <c r="C581">
        <v>16</v>
      </c>
      <c r="D581">
        <v>4</v>
      </c>
      <c r="E581">
        <v>3</v>
      </c>
      <c r="F581" t="s">
        <v>245</v>
      </c>
      <c r="G581" s="1">
        <v>0</v>
      </c>
      <c r="H581" s="1">
        <v>91292</v>
      </c>
    </row>
    <row r="582" spans="1:8" hidden="1" x14ac:dyDescent="0.25">
      <c r="A582">
        <v>333</v>
      </c>
      <c r="B582">
        <v>29</v>
      </c>
      <c r="C582">
        <v>16</v>
      </c>
      <c r="D582">
        <v>4</v>
      </c>
      <c r="E582">
        <v>4</v>
      </c>
      <c r="F582" t="s">
        <v>235</v>
      </c>
      <c r="G582" s="1">
        <v>0</v>
      </c>
      <c r="H582" s="1">
        <v>60213.83</v>
      </c>
    </row>
    <row r="583" spans="1:8" hidden="1" x14ac:dyDescent="0.25">
      <c r="A583">
        <v>333</v>
      </c>
      <c r="B583">
        <v>29</v>
      </c>
      <c r="C583">
        <v>16</v>
      </c>
      <c r="D583">
        <v>4</v>
      </c>
      <c r="E583">
        <v>5</v>
      </c>
      <c r="F583" t="s">
        <v>233</v>
      </c>
      <c r="G583" s="1">
        <v>0</v>
      </c>
      <c r="H583" s="1">
        <v>346482.05</v>
      </c>
    </row>
    <row r="584" spans="1:8" hidden="1" x14ac:dyDescent="0.25">
      <c r="A584">
        <v>333</v>
      </c>
      <c r="B584">
        <v>29</v>
      </c>
      <c r="C584">
        <v>21</v>
      </c>
      <c r="D584">
        <v>1</v>
      </c>
      <c r="E584">
        <v>1</v>
      </c>
      <c r="F584" t="s">
        <v>234</v>
      </c>
      <c r="G584" s="1">
        <v>35343.72</v>
      </c>
      <c r="H584" s="1">
        <v>49094.19</v>
      </c>
    </row>
    <row r="585" spans="1:8" hidden="1" x14ac:dyDescent="0.25">
      <c r="A585">
        <v>333</v>
      </c>
      <c r="B585">
        <v>29</v>
      </c>
      <c r="C585">
        <v>21</v>
      </c>
      <c r="D585">
        <v>1</v>
      </c>
      <c r="E585">
        <v>2</v>
      </c>
      <c r="F585" t="s">
        <v>244</v>
      </c>
      <c r="G585" s="1">
        <v>0</v>
      </c>
      <c r="H585" s="1">
        <v>17140.03</v>
      </c>
    </row>
    <row r="586" spans="1:8" hidden="1" x14ac:dyDescent="0.25">
      <c r="A586">
        <v>333</v>
      </c>
      <c r="B586">
        <v>29</v>
      </c>
      <c r="C586">
        <v>21</v>
      </c>
      <c r="D586">
        <v>1</v>
      </c>
      <c r="E586">
        <v>4</v>
      </c>
      <c r="F586" t="s">
        <v>235</v>
      </c>
      <c r="G586" s="1">
        <v>0</v>
      </c>
      <c r="H586" s="1">
        <v>40364.97</v>
      </c>
    </row>
    <row r="587" spans="1:8" hidden="1" x14ac:dyDescent="0.25">
      <c r="A587">
        <v>333</v>
      </c>
      <c r="B587">
        <v>29</v>
      </c>
      <c r="C587">
        <v>21</v>
      </c>
      <c r="D587">
        <v>1</v>
      </c>
      <c r="E587">
        <v>5</v>
      </c>
      <c r="F587" t="s">
        <v>233</v>
      </c>
      <c r="G587" s="1">
        <v>22973.4</v>
      </c>
      <c r="H587" s="1">
        <v>36593.25</v>
      </c>
    </row>
    <row r="588" spans="1:8" hidden="1" x14ac:dyDescent="0.25">
      <c r="A588">
        <v>333</v>
      </c>
      <c r="B588">
        <v>29</v>
      </c>
      <c r="C588">
        <v>21</v>
      </c>
      <c r="D588">
        <v>2</v>
      </c>
      <c r="E588">
        <v>1</v>
      </c>
      <c r="F588" t="s">
        <v>234</v>
      </c>
      <c r="G588" s="1">
        <v>328565.82</v>
      </c>
      <c r="H588" s="1">
        <v>608574.36</v>
      </c>
    </row>
    <row r="589" spans="1:8" hidden="1" x14ac:dyDescent="0.25">
      <c r="A589">
        <v>333</v>
      </c>
      <c r="B589">
        <v>29</v>
      </c>
      <c r="C589">
        <v>21</v>
      </c>
      <c r="D589">
        <v>2</v>
      </c>
      <c r="E589">
        <v>4</v>
      </c>
      <c r="F589" t="s">
        <v>235</v>
      </c>
      <c r="G589" s="1">
        <v>0</v>
      </c>
      <c r="H589" s="1">
        <v>288991.03999999998</v>
      </c>
    </row>
    <row r="590" spans="1:8" hidden="1" x14ac:dyDescent="0.25">
      <c r="A590">
        <v>333</v>
      </c>
      <c r="B590">
        <v>29</v>
      </c>
      <c r="C590">
        <v>21</v>
      </c>
      <c r="D590">
        <v>2</v>
      </c>
      <c r="E590">
        <v>5</v>
      </c>
      <c r="F590" t="s">
        <v>233</v>
      </c>
      <c r="G590" s="1">
        <v>190463.3</v>
      </c>
      <c r="H590" s="1">
        <v>230668.47</v>
      </c>
    </row>
    <row r="591" spans="1:8" hidden="1" x14ac:dyDescent="0.25">
      <c r="A591">
        <v>333</v>
      </c>
      <c r="B591">
        <v>29</v>
      </c>
      <c r="C591">
        <v>21</v>
      </c>
      <c r="D591">
        <v>3</v>
      </c>
      <c r="E591">
        <v>1</v>
      </c>
      <c r="F591" t="s">
        <v>234</v>
      </c>
      <c r="G591" s="1">
        <v>226878.26</v>
      </c>
      <c r="H591" s="1">
        <v>288283.78999999998</v>
      </c>
    </row>
    <row r="592" spans="1:8" hidden="1" x14ac:dyDescent="0.25">
      <c r="A592">
        <v>333</v>
      </c>
      <c r="B592">
        <v>29</v>
      </c>
      <c r="C592">
        <v>21</v>
      </c>
      <c r="D592">
        <v>3</v>
      </c>
      <c r="E592">
        <v>4</v>
      </c>
      <c r="F592" t="s">
        <v>235</v>
      </c>
      <c r="G592" s="1">
        <v>0</v>
      </c>
      <c r="H592" s="1">
        <v>130985.19</v>
      </c>
    </row>
    <row r="593" spans="1:8" hidden="1" x14ac:dyDescent="0.25">
      <c r="A593">
        <v>333</v>
      </c>
      <c r="B593">
        <v>29</v>
      </c>
      <c r="C593">
        <v>21</v>
      </c>
      <c r="D593">
        <v>3</v>
      </c>
      <c r="E593">
        <v>5</v>
      </c>
      <c r="F593" t="s">
        <v>233</v>
      </c>
      <c r="G593" s="1">
        <v>124604.66</v>
      </c>
      <c r="H593" s="1">
        <v>222949.71</v>
      </c>
    </row>
    <row r="594" spans="1:8" hidden="1" x14ac:dyDescent="0.25">
      <c r="A594">
        <v>333</v>
      </c>
      <c r="B594">
        <v>29</v>
      </c>
      <c r="C594">
        <v>21</v>
      </c>
      <c r="D594">
        <v>4</v>
      </c>
      <c r="E594">
        <v>1</v>
      </c>
      <c r="F594" t="s">
        <v>234</v>
      </c>
      <c r="G594" s="1">
        <v>102729.81</v>
      </c>
      <c r="H594" s="1">
        <v>118011.06</v>
      </c>
    </row>
    <row r="595" spans="1:8" hidden="1" x14ac:dyDescent="0.25">
      <c r="A595">
        <v>333</v>
      </c>
      <c r="B595">
        <v>29</v>
      </c>
      <c r="C595">
        <v>21</v>
      </c>
      <c r="D595">
        <v>4</v>
      </c>
      <c r="E595">
        <v>4</v>
      </c>
      <c r="F595" t="s">
        <v>235</v>
      </c>
      <c r="G595" s="1">
        <v>0</v>
      </c>
      <c r="H595" s="1">
        <v>120113.86</v>
      </c>
    </row>
    <row r="596" spans="1:8" hidden="1" x14ac:dyDescent="0.25">
      <c r="A596">
        <v>333</v>
      </c>
      <c r="B596">
        <v>29</v>
      </c>
      <c r="C596">
        <v>21</v>
      </c>
      <c r="D596">
        <v>4</v>
      </c>
      <c r="E596">
        <v>5</v>
      </c>
      <c r="F596" t="s">
        <v>233</v>
      </c>
      <c r="G596" s="1">
        <v>65468.480000000003</v>
      </c>
      <c r="H596" s="1">
        <v>82269.95</v>
      </c>
    </row>
    <row r="597" spans="1:8" hidden="1" x14ac:dyDescent="0.25">
      <c r="A597">
        <v>333</v>
      </c>
      <c r="B597">
        <v>29</v>
      </c>
      <c r="C597">
        <v>21</v>
      </c>
      <c r="D597">
        <v>5</v>
      </c>
      <c r="E597">
        <v>1</v>
      </c>
      <c r="F597" t="s">
        <v>234</v>
      </c>
      <c r="G597" s="1">
        <v>659254.86</v>
      </c>
      <c r="H597" s="1">
        <v>1091245.17</v>
      </c>
    </row>
    <row r="598" spans="1:8" hidden="1" x14ac:dyDescent="0.25">
      <c r="A598">
        <v>333</v>
      </c>
      <c r="B598">
        <v>29</v>
      </c>
      <c r="C598">
        <v>21</v>
      </c>
      <c r="D598">
        <v>5</v>
      </c>
      <c r="E598">
        <v>2</v>
      </c>
      <c r="F598" t="s">
        <v>244</v>
      </c>
      <c r="G598" s="1">
        <v>0</v>
      </c>
      <c r="H598" s="1">
        <v>50280</v>
      </c>
    </row>
    <row r="599" spans="1:8" hidden="1" x14ac:dyDescent="0.25">
      <c r="A599">
        <v>333</v>
      </c>
      <c r="B599">
        <v>29</v>
      </c>
      <c r="C599">
        <v>21</v>
      </c>
      <c r="D599">
        <v>5</v>
      </c>
      <c r="E599">
        <v>4</v>
      </c>
      <c r="F599" t="s">
        <v>235</v>
      </c>
      <c r="G599" s="1">
        <v>0</v>
      </c>
      <c r="H599" s="1">
        <v>220135.27</v>
      </c>
    </row>
    <row r="600" spans="1:8" hidden="1" x14ac:dyDescent="0.25">
      <c r="A600">
        <v>333</v>
      </c>
      <c r="B600">
        <v>29</v>
      </c>
      <c r="C600">
        <v>21</v>
      </c>
      <c r="D600">
        <v>5</v>
      </c>
      <c r="E600">
        <v>5</v>
      </c>
      <c r="F600" t="s">
        <v>233</v>
      </c>
      <c r="G600" s="1">
        <v>635758.96</v>
      </c>
      <c r="H600" s="1">
        <v>1191104.79</v>
      </c>
    </row>
    <row r="601" spans="1:8" hidden="1" x14ac:dyDescent="0.25">
      <c r="A601">
        <v>333</v>
      </c>
      <c r="B601">
        <v>29</v>
      </c>
      <c r="C601">
        <v>21</v>
      </c>
      <c r="D601">
        <v>7</v>
      </c>
      <c r="E601">
        <v>1</v>
      </c>
      <c r="F601" t="s">
        <v>234</v>
      </c>
      <c r="G601" s="1">
        <v>2367.3000000000002</v>
      </c>
      <c r="H601" s="1">
        <v>4731.76</v>
      </c>
    </row>
    <row r="602" spans="1:8" hidden="1" x14ac:dyDescent="0.25">
      <c r="A602">
        <v>333</v>
      </c>
      <c r="B602">
        <v>29</v>
      </c>
      <c r="C602">
        <v>21</v>
      </c>
      <c r="D602">
        <v>7</v>
      </c>
      <c r="E602">
        <v>4</v>
      </c>
      <c r="F602" t="s">
        <v>235</v>
      </c>
      <c r="G602" s="1">
        <v>0</v>
      </c>
      <c r="H602" s="1">
        <v>2275.9</v>
      </c>
    </row>
    <row r="603" spans="1:8" hidden="1" x14ac:dyDescent="0.25">
      <c r="A603">
        <v>333</v>
      </c>
      <c r="B603">
        <v>29</v>
      </c>
      <c r="C603">
        <v>21</v>
      </c>
      <c r="D603">
        <v>7</v>
      </c>
      <c r="E603">
        <v>5</v>
      </c>
      <c r="F603" t="s">
        <v>233</v>
      </c>
      <c r="G603" s="1">
        <v>1538.74</v>
      </c>
      <c r="H603" s="1">
        <v>1538.74</v>
      </c>
    </row>
    <row r="604" spans="1:8" hidden="1" x14ac:dyDescent="0.25">
      <c r="A604">
        <v>333</v>
      </c>
      <c r="B604">
        <v>29</v>
      </c>
      <c r="C604">
        <v>21</v>
      </c>
      <c r="D604">
        <v>8</v>
      </c>
      <c r="E604">
        <v>1</v>
      </c>
      <c r="F604" t="s">
        <v>234</v>
      </c>
      <c r="G604" s="1">
        <v>46211.29</v>
      </c>
      <c r="H604" s="1">
        <v>61182.36</v>
      </c>
    </row>
    <row r="605" spans="1:8" hidden="1" x14ac:dyDescent="0.25">
      <c r="A605">
        <v>333</v>
      </c>
      <c r="B605">
        <v>29</v>
      </c>
      <c r="C605">
        <v>21</v>
      </c>
      <c r="D605">
        <v>8</v>
      </c>
      <c r="E605">
        <v>4</v>
      </c>
      <c r="F605" t="s">
        <v>235</v>
      </c>
      <c r="G605" s="1">
        <v>0</v>
      </c>
      <c r="H605" s="1">
        <v>63104.160000000003</v>
      </c>
    </row>
    <row r="606" spans="1:8" hidden="1" x14ac:dyDescent="0.25">
      <c r="A606">
        <v>333</v>
      </c>
      <c r="B606">
        <v>29</v>
      </c>
      <c r="C606">
        <v>21</v>
      </c>
      <c r="D606">
        <v>8</v>
      </c>
      <c r="E606">
        <v>5</v>
      </c>
      <c r="F606" t="s">
        <v>233</v>
      </c>
      <c r="G606" s="1">
        <v>30037.360000000001</v>
      </c>
      <c r="H606" s="1">
        <v>30037.37</v>
      </c>
    </row>
    <row r="607" spans="1:8" hidden="1" x14ac:dyDescent="0.25">
      <c r="A607">
        <v>333</v>
      </c>
      <c r="B607">
        <v>29</v>
      </c>
      <c r="C607">
        <v>21</v>
      </c>
      <c r="D607">
        <v>9</v>
      </c>
      <c r="E607">
        <v>1</v>
      </c>
      <c r="F607" t="s">
        <v>234</v>
      </c>
      <c r="G607" s="1">
        <v>3769.92</v>
      </c>
      <c r="H607" s="1">
        <v>8043.57</v>
      </c>
    </row>
    <row r="608" spans="1:8" hidden="1" x14ac:dyDescent="0.25">
      <c r="A608">
        <v>333</v>
      </c>
      <c r="B608">
        <v>29</v>
      </c>
      <c r="C608">
        <v>21</v>
      </c>
      <c r="D608">
        <v>9</v>
      </c>
      <c r="E608">
        <v>4</v>
      </c>
      <c r="F608" t="s">
        <v>235</v>
      </c>
      <c r="G608" s="1">
        <v>0</v>
      </c>
      <c r="H608" s="1">
        <v>8442.99</v>
      </c>
    </row>
    <row r="609" spans="1:8" hidden="1" x14ac:dyDescent="0.25">
      <c r="A609">
        <v>333</v>
      </c>
      <c r="B609">
        <v>29</v>
      </c>
      <c r="C609">
        <v>21</v>
      </c>
      <c r="D609">
        <v>9</v>
      </c>
      <c r="E609">
        <v>5</v>
      </c>
      <c r="F609" t="s">
        <v>233</v>
      </c>
      <c r="G609" s="1">
        <v>5896.58</v>
      </c>
      <c r="H609" s="1">
        <v>5901.58</v>
      </c>
    </row>
    <row r="610" spans="1:8" hidden="1" x14ac:dyDescent="0.25">
      <c r="A610">
        <v>333</v>
      </c>
      <c r="B610">
        <v>29</v>
      </c>
      <c r="C610">
        <v>21</v>
      </c>
      <c r="D610">
        <v>10</v>
      </c>
      <c r="E610">
        <v>1</v>
      </c>
      <c r="F610" t="s">
        <v>234</v>
      </c>
      <c r="G610" s="1">
        <v>17755.64</v>
      </c>
      <c r="H610" s="1">
        <v>31956.92</v>
      </c>
    </row>
    <row r="611" spans="1:8" hidden="1" x14ac:dyDescent="0.25">
      <c r="A611">
        <v>333</v>
      </c>
      <c r="B611">
        <v>29</v>
      </c>
      <c r="C611">
        <v>21</v>
      </c>
      <c r="D611">
        <v>10</v>
      </c>
      <c r="E611">
        <v>5</v>
      </c>
      <c r="F611" t="s">
        <v>233</v>
      </c>
      <c r="G611" s="1">
        <v>0</v>
      </c>
      <c r="H611" s="1">
        <v>39547.949999999997</v>
      </c>
    </row>
    <row r="612" spans="1:8" hidden="1" x14ac:dyDescent="0.25">
      <c r="A612">
        <v>333</v>
      </c>
      <c r="B612">
        <v>29</v>
      </c>
      <c r="C612">
        <v>21</v>
      </c>
      <c r="D612">
        <v>11</v>
      </c>
      <c r="E612">
        <v>1</v>
      </c>
      <c r="F612" t="s">
        <v>234</v>
      </c>
      <c r="G612" s="1">
        <v>63366.66</v>
      </c>
      <c r="H612" s="1">
        <v>132375.59</v>
      </c>
    </row>
    <row r="613" spans="1:8" hidden="1" x14ac:dyDescent="0.25">
      <c r="A613">
        <v>333</v>
      </c>
      <c r="B613">
        <v>29</v>
      </c>
      <c r="C613">
        <v>21</v>
      </c>
      <c r="D613">
        <v>11</v>
      </c>
      <c r="E613">
        <v>4</v>
      </c>
      <c r="F613" t="s">
        <v>235</v>
      </c>
      <c r="G613" s="1">
        <v>0</v>
      </c>
      <c r="H613" s="1">
        <v>32705.78</v>
      </c>
    </row>
    <row r="614" spans="1:8" hidden="1" x14ac:dyDescent="0.25">
      <c r="A614">
        <v>333</v>
      </c>
      <c r="B614">
        <v>29</v>
      </c>
      <c r="C614">
        <v>21</v>
      </c>
      <c r="D614">
        <v>11</v>
      </c>
      <c r="E614">
        <v>5</v>
      </c>
      <c r="F614" t="s">
        <v>233</v>
      </c>
      <c r="G614" s="1">
        <v>41188.32</v>
      </c>
      <c r="H614" s="1">
        <v>41188.33</v>
      </c>
    </row>
    <row r="615" spans="1:8" hidden="1" x14ac:dyDescent="0.25">
      <c r="A615">
        <v>333</v>
      </c>
      <c r="B615">
        <v>29</v>
      </c>
      <c r="C615">
        <v>21</v>
      </c>
      <c r="D615">
        <v>12</v>
      </c>
      <c r="E615">
        <v>1</v>
      </c>
      <c r="F615" t="s">
        <v>234</v>
      </c>
      <c r="G615" s="1">
        <v>1785.06</v>
      </c>
      <c r="H615" s="1">
        <v>3901.13</v>
      </c>
    </row>
    <row r="616" spans="1:8" hidden="1" x14ac:dyDescent="0.25">
      <c r="A616">
        <v>333</v>
      </c>
      <c r="B616">
        <v>29</v>
      </c>
      <c r="C616">
        <v>21</v>
      </c>
      <c r="D616">
        <v>12</v>
      </c>
      <c r="E616">
        <v>3</v>
      </c>
      <c r="F616" t="s">
        <v>247</v>
      </c>
      <c r="G616" s="1">
        <v>0</v>
      </c>
      <c r="H616" s="1">
        <v>11237.27</v>
      </c>
    </row>
    <row r="617" spans="1:8" hidden="1" x14ac:dyDescent="0.25">
      <c r="A617">
        <v>333</v>
      </c>
      <c r="B617">
        <v>29</v>
      </c>
      <c r="C617">
        <v>21</v>
      </c>
      <c r="D617">
        <v>12</v>
      </c>
      <c r="E617">
        <v>4</v>
      </c>
      <c r="F617" t="s">
        <v>235</v>
      </c>
      <c r="G617" s="1">
        <v>0</v>
      </c>
      <c r="H617" s="1">
        <v>1663.95</v>
      </c>
    </row>
    <row r="618" spans="1:8" hidden="1" x14ac:dyDescent="0.25">
      <c r="A618">
        <v>333</v>
      </c>
      <c r="B618">
        <v>29</v>
      </c>
      <c r="C618">
        <v>21</v>
      </c>
      <c r="D618">
        <v>12</v>
      </c>
      <c r="E618">
        <v>5</v>
      </c>
      <c r="F618" t="s">
        <v>233</v>
      </c>
      <c r="G618" s="1">
        <v>1160.29</v>
      </c>
      <c r="H618" s="1">
        <v>1160.29</v>
      </c>
    </row>
    <row r="619" spans="1:8" hidden="1" x14ac:dyDescent="0.25">
      <c r="A619">
        <v>333</v>
      </c>
      <c r="B619">
        <v>29</v>
      </c>
      <c r="C619">
        <v>21</v>
      </c>
      <c r="D619">
        <v>13</v>
      </c>
      <c r="E619">
        <v>1</v>
      </c>
      <c r="F619" t="s">
        <v>234</v>
      </c>
      <c r="G619" s="1">
        <v>1948.76</v>
      </c>
      <c r="H619" s="1">
        <v>3881.89</v>
      </c>
    </row>
    <row r="620" spans="1:8" hidden="1" x14ac:dyDescent="0.25">
      <c r="A620">
        <v>333</v>
      </c>
      <c r="B620">
        <v>29</v>
      </c>
      <c r="C620">
        <v>21</v>
      </c>
      <c r="D620">
        <v>13</v>
      </c>
      <c r="E620">
        <v>4</v>
      </c>
      <c r="F620" t="s">
        <v>235</v>
      </c>
      <c r="G620" s="1">
        <v>0</v>
      </c>
      <c r="H620" s="1">
        <v>1735.58</v>
      </c>
    </row>
    <row r="621" spans="1:8" hidden="1" x14ac:dyDescent="0.25">
      <c r="A621">
        <v>333</v>
      </c>
      <c r="B621">
        <v>29</v>
      </c>
      <c r="C621">
        <v>21</v>
      </c>
      <c r="D621">
        <v>13</v>
      </c>
      <c r="E621">
        <v>5</v>
      </c>
      <c r="F621" t="s">
        <v>233</v>
      </c>
      <c r="G621" s="1">
        <v>0</v>
      </c>
      <c r="H621" s="1">
        <v>12985.36</v>
      </c>
    </row>
    <row r="622" spans="1:8" hidden="1" x14ac:dyDescent="0.25">
      <c r="A622">
        <v>333</v>
      </c>
      <c r="B622">
        <v>29</v>
      </c>
      <c r="C622">
        <v>21</v>
      </c>
      <c r="D622">
        <v>14</v>
      </c>
      <c r="E622">
        <v>1</v>
      </c>
      <c r="F622" t="s">
        <v>234</v>
      </c>
      <c r="G622" s="1">
        <v>108761.43</v>
      </c>
      <c r="H622" s="1">
        <v>115838.05</v>
      </c>
    </row>
    <row r="623" spans="1:8" hidden="1" x14ac:dyDescent="0.25">
      <c r="A623">
        <v>333</v>
      </c>
      <c r="B623">
        <v>29</v>
      </c>
      <c r="C623">
        <v>21</v>
      </c>
      <c r="D623">
        <v>14</v>
      </c>
      <c r="E623">
        <v>2</v>
      </c>
      <c r="F623" t="s">
        <v>248</v>
      </c>
      <c r="G623" s="1">
        <v>0</v>
      </c>
      <c r="H623" s="1">
        <v>166555.1</v>
      </c>
    </row>
    <row r="624" spans="1:8" hidden="1" x14ac:dyDescent="0.25">
      <c r="A624">
        <v>333</v>
      </c>
      <c r="B624">
        <v>29</v>
      </c>
      <c r="C624">
        <v>21</v>
      </c>
      <c r="D624">
        <v>14</v>
      </c>
      <c r="E624">
        <v>4</v>
      </c>
      <c r="F624" t="s">
        <v>235</v>
      </c>
      <c r="G624" s="1">
        <v>0</v>
      </c>
      <c r="H624" s="1">
        <v>30512.35</v>
      </c>
    </row>
    <row r="625" spans="1:8" hidden="1" x14ac:dyDescent="0.25">
      <c r="A625">
        <v>333</v>
      </c>
      <c r="B625">
        <v>29</v>
      </c>
      <c r="C625">
        <v>21</v>
      </c>
      <c r="D625">
        <v>14</v>
      </c>
      <c r="E625">
        <v>5</v>
      </c>
      <c r="F625" t="s">
        <v>233</v>
      </c>
      <c r="G625" s="1">
        <v>62104.84</v>
      </c>
      <c r="H625" s="1">
        <v>77174.759999999995</v>
      </c>
    </row>
    <row r="626" spans="1:8" hidden="1" x14ac:dyDescent="0.25">
      <c r="A626">
        <v>333</v>
      </c>
      <c r="B626">
        <v>29</v>
      </c>
      <c r="C626">
        <v>25</v>
      </c>
      <c r="D626">
        <v>1</v>
      </c>
      <c r="E626">
        <v>1</v>
      </c>
      <c r="F626" t="s">
        <v>234</v>
      </c>
      <c r="G626" s="1">
        <v>53375</v>
      </c>
      <c r="H626" s="1">
        <v>109672.74</v>
      </c>
    </row>
    <row r="627" spans="1:8" hidden="1" x14ac:dyDescent="0.25">
      <c r="A627">
        <v>333</v>
      </c>
      <c r="B627">
        <v>29</v>
      </c>
      <c r="C627">
        <v>25</v>
      </c>
      <c r="D627">
        <v>1</v>
      </c>
      <c r="E627">
        <v>4</v>
      </c>
      <c r="F627" t="s">
        <v>235</v>
      </c>
      <c r="G627" s="1">
        <v>0</v>
      </c>
      <c r="H627" s="1">
        <v>37558.33</v>
      </c>
    </row>
    <row r="628" spans="1:8" hidden="1" x14ac:dyDescent="0.25">
      <c r="A628">
        <v>333</v>
      </c>
      <c r="B628">
        <v>29</v>
      </c>
      <c r="C628">
        <v>25</v>
      </c>
      <c r="D628">
        <v>1</v>
      </c>
      <c r="E628">
        <v>5</v>
      </c>
      <c r="F628" t="s">
        <v>233</v>
      </c>
      <c r="G628" s="1">
        <v>33474.97</v>
      </c>
      <c r="H628" s="1">
        <v>34826.17</v>
      </c>
    </row>
    <row r="629" spans="1:8" hidden="1" x14ac:dyDescent="0.25">
      <c r="A629">
        <v>333</v>
      </c>
      <c r="B629">
        <v>29</v>
      </c>
      <c r="C629">
        <v>25</v>
      </c>
      <c r="D629">
        <v>2</v>
      </c>
      <c r="E629">
        <v>1</v>
      </c>
      <c r="F629" t="s">
        <v>234</v>
      </c>
      <c r="G629" s="1">
        <v>70351.28</v>
      </c>
      <c r="H629" s="1">
        <v>152233.71</v>
      </c>
    </row>
    <row r="630" spans="1:8" hidden="1" x14ac:dyDescent="0.25">
      <c r="A630">
        <v>333</v>
      </c>
      <c r="B630">
        <v>29</v>
      </c>
      <c r="C630">
        <v>25</v>
      </c>
      <c r="D630">
        <v>2</v>
      </c>
      <c r="E630">
        <v>4</v>
      </c>
      <c r="F630" t="s">
        <v>235</v>
      </c>
      <c r="G630" s="1">
        <v>0</v>
      </c>
      <c r="H630" s="1">
        <v>67088.61</v>
      </c>
    </row>
    <row r="631" spans="1:8" hidden="1" x14ac:dyDescent="0.25">
      <c r="A631">
        <v>333</v>
      </c>
      <c r="B631">
        <v>29</v>
      </c>
      <c r="C631">
        <v>25</v>
      </c>
      <c r="D631">
        <v>2</v>
      </c>
      <c r="E631">
        <v>5</v>
      </c>
      <c r="F631" t="s">
        <v>233</v>
      </c>
      <c r="G631" s="1">
        <v>43132.06</v>
      </c>
      <c r="H631" s="1">
        <v>82903.14</v>
      </c>
    </row>
    <row r="632" spans="1:8" hidden="1" x14ac:dyDescent="0.25">
      <c r="A632">
        <v>333</v>
      </c>
      <c r="B632">
        <v>29</v>
      </c>
      <c r="C632">
        <v>25</v>
      </c>
      <c r="D632">
        <v>3</v>
      </c>
      <c r="E632">
        <v>1</v>
      </c>
      <c r="F632" t="s">
        <v>234</v>
      </c>
      <c r="G632" s="1">
        <v>20792.13</v>
      </c>
      <c r="H632" s="1">
        <v>42419.44</v>
      </c>
    </row>
    <row r="633" spans="1:8" hidden="1" x14ac:dyDescent="0.25">
      <c r="A633">
        <v>333</v>
      </c>
      <c r="B633">
        <v>29</v>
      </c>
      <c r="C633">
        <v>25</v>
      </c>
      <c r="D633">
        <v>3</v>
      </c>
      <c r="E633">
        <v>2</v>
      </c>
      <c r="F633" t="s">
        <v>244</v>
      </c>
      <c r="G633" s="1">
        <v>0</v>
      </c>
      <c r="H633" s="1">
        <v>588945</v>
      </c>
    </row>
    <row r="634" spans="1:8" hidden="1" x14ac:dyDescent="0.25">
      <c r="A634">
        <v>333</v>
      </c>
      <c r="B634">
        <v>29</v>
      </c>
      <c r="C634">
        <v>25</v>
      </c>
      <c r="D634">
        <v>3</v>
      </c>
      <c r="E634">
        <v>4</v>
      </c>
      <c r="F634" t="s">
        <v>235</v>
      </c>
      <c r="G634" s="1">
        <v>0</v>
      </c>
      <c r="H634" s="1">
        <v>17519.849999999999</v>
      </c>
    </row>
    <row r="635" spans="1:8" hidden="1" x14ac:dyDescent="0.25">
      <c r="A635">
        <v>333</v>
      </c>
      <c r="B635">
        <v>29</v>
      </c>
      <c r="C635">
        <v>25</v>
      </c>
      <c r="D635">
        <v>3</v>
      </c>
      <c r="E635">
        <v>5</v>
      </c>
      <c r="F635" t="s">
        <v>233</v>
      </c>
      <c r="G635" s="1">
        <v>13514.88</v>
      </c>
      <c r="H635" s="1">
        <v>13514.88</v>
      </c>
    </row>
    <row r="636" spans="1:8" hidden="1" x14ac:dyDescent="0.25">
      <c r="A636">
        <v>333</v>
      </c>
      <c r="B636">
        <v>29</v>
      </c>
      <c r="C636">
        <v>25</v>
      </c>
      <c r="D636">
        <v>4</v>
      </c>
      <c r="E636">
        <v>1</v>
      </c>
      <c r="F636" t="s">
        <v>234</v>
      </c>
      <c r="G636" s="1">
        <v>74901.740000000005</v>
      </c>
      <c r="H636" s="1">
        <v>104107.18</v>
      </c>
    </row>
    <row r="637" spans="1:8" hidden="1" x14ac:dyDescent="0.25">
      <c r="A637">
        <v>333</v>
      </c>
      <c r="B637">
        <v>29</v>
      </c>
      <c r="C637">
        <v>25</v>
      </c>
      <c r="D637">
        <v>4</v>
      </c>
      <c r="E637">
        <v>4</v>
      </c>
      <c r="F637" t="s">
        <v>235</v>
      </c>
      <c r="G637" s="1">
        <v>0</v>
      </c>
      <c r="H637" s="1">
        <v>43563.12</v>
      </c>
    </row>
    <row r="638" spans="1:8" hidden="1" x14ac:dyDescent="0.25">
      <c r="A638">
        <v>333</v>
      </c>
      <c r="B638">
        <v>29</v>
      </c>
      <c r="C638">
        <v>25</v>
      </c>
      <c r="D638">
        <v>4</v>
      </c>
      <c r="E638">
        <v>5</v>
      </c>
      <c r="F638" t="s">
        <v>233</v>
      </c>
      <c r="G638" s="1">
        <v>38211.269999999997</v>
      </c>
      <c r="H638" s="1">
        <v>38211.269999999997</v>
      </c>
    </row>
    <row r="639" spans="1:8" hidden="1" x14ac:dyDescent="0.25">
      <c r="A639">
        <v>333</v>
      </c>
      <c r="B639">
        <v>29</v>
      </c>
      <c r="C639">
        <v>25</v>
      </c>
      <c r="D639">
        <v>5</v>
      </c>
      <c r="E639">
        <v>1</v>
      </c>
      <c r="F639" t="s">
        <v>234</v>
      </c>
      <c r="G639" s="1">
        <v>13518.03</v>
      </c>
      <c r="H639" s="1">
        <v>28021.67</v>
      </c>
    </row>
    <row r="640" spans="1:8" hidden="1" x14ac:dyDescent="0.25">
      <c r="A640">
        <v>333</v>
      </c>
      <c r="B640">
        <v>29</v>
      </c>
      <c r="C640">
        <v>25</v>
      </c>
      <c r="D640">
        <v>5</v>
      </c>
      <c r="E640">
        <v>4</v>
      </c>
      <c r="F640" t="s">
        <v>235</v>
      </c>
      <c r="G640" s="1">
        <v>0</v>
      </c>
      <c r="H640" s="1">
        <v>11804.29</v>
      </c>
    </row>
    <row r="641" spans="1:8" hidden="1" x14ac:dyDescent="0.25">
      <c r="A641">
        <v>333</v>
      </c>
      <c r="B641">
        <v>29</v>
      </c>
      <c r="C641">
        <v>25</v>
      </c>
      <c r="D641">
        <v>5</v>
      </c>
      <c r="E641">
        <v>5</v>
      </c>
      <c r="F641" t="s">
        <v>233</v>
      </c>
      <c r="G641" s="1">
        <v>8786.7199999999993</v>
      </c>
      <c r="H641" s="1">
        <v>8791.07</v>
      </c>
    </row>
    <row r="642" spans="1:8" hidden="1" x14ac:dyDescent="0.25">
      <c r="A642">
        <v>333</v>
      </c>
      <c r="B642">
        <v>29</v>
      </c>
      <c r="C642">
        <v>25</v>
      </c>
      <c r="D642">
        <v>6</v>
      </c>
      <c r="E642">
        <v>1</v>
      </c>
      <c r="F642" t="s">
        <v>234</v>
      </c>
      <c r="G642" s="1">
        <v>1257.54</v>
      </c>
      <c r="H642" s="1">
        <v>2648.77</v>
      </c>
    </row>
    <row r="643" spans="1:8" hidden="1" x14ac:dyDescent="0.25">
      <c r="A643">
        <v>333</v>
      </c>
      <c r="B643">
        <v>29</v>
      </c>
      <c r="C643">
        <v>25</v>
      </c>
      <c r="D643">
        <v>6</v>
      </c>
      <c r="E643">
        <v>4</v>
      </c>
      <c r="F643" t="s">
        <v>235</v>
      </c>
      <c r="G643" s="1">
        <v>0</v>
      </c>
      <c r="H643" s="1">
        <v>832.2</v>
      </c>
    </row>
    <row r="644" spans="1:8" hidden="1" x14ac:dyDescent="0.25">
      <c r="A644">
        <v>333</v>
      </c>
      <c r="B644">
        <v>29</v>
      </c>
      <c r="C644">
        <v>25</v>
      </c>
      <c r="D644">
        <v>6</v>
      </c>
      <c r="E644">
        <v>5</v>
      </c>
      <c r="F644" t="s">
        <v>233</v>
      </c>
      <c r="G644" s="1">
        <v>0</v>
      </c>
      <c r="H644" s="1">
        <v>2984.37</v>
      </c>
    </row>
    <row r="645" spans="1:8" hidden="1" x14ac:dyDescent="0.25">
      <c r="A645">
        <v>333</v>
      </c>
      <c r="B645">
        <v>29</v>
      </c>
      <c r="C645">
        <v>25</v>
      </c>
      <c r="D645">
        <v>7</v>
      </c>
      <c r="E645">
        <v>1</v>
      </c>
      <c r="F645" t="s">
        <v>234</v>
      </c>
      <c r="G645" s="1">
        <v>505.47</v>
      </c>
      <c r="H645" s="1">
        <v>30590.97</v>
      </c>
    </row>
    <row r="646" spans="1:8" hidden="1" x14ac:dyDescent="0.25">
      <c r="A646">
        <v>333</v>
      </c>
      <c r="B646">
        <v>29</v>
      </c>
      <c r="C646">
        <v>27</v>
      </c>
      <c r="D646">
        <v>1</v>
      </c>
      <c r="E646">
        <v>1</v>
      </c>
      <c r="F646" t="s">
        <v>234</v>
      </c>
      <c r="G646" s="1">
        <v>0</v>
      </c>
      <c r="H646" s="1">
        <v>1464</v>
      </c>
    </row>
    <row r="647" spans="1:8" hidden="1" x14ac:dyDescent="0.25">
      <c r="A647">
        <v>333</v>
      </c>
      <c r="B647">
        <v>29</v>
      </c>
      <c r="C647">
        <v>27</v>
      </c>
      <c r="D647">
        <v>2</v>
      </c>
      <c r="E647">
        <v>1</v>
      </c>
      <c r="F647" t="s">
        <v>234</v>
      </c>
      <c r="G647" s="1">
        <v>27687.42</v>
      </c>
      <c r="H647" s="1">
        <v>61931.62</v>
      </c>
    </row>
    <row r="648" spans="1:8" hidden="1" x14ac:dyDescent="0.25">
      <c r="A648">
        <v>333</v>
      </c>
      <c r="B648">
        <v>29</v>
      </c>
      <c r="C648">
        <v>27</v>
      </c>
      <c r="D648">
        <v>2</v>
      </c>
      <c r="E648">
        <v>4</v>
      </c>
      <c r="F648" t="s">
        <v>235</v>
      </c>
      <c r="G648" s="1">
        <v>0</v>
      </c>
      <c r="H648" s="1">
        <v>17972.45</v>
      </c>
    </row>
    <row r="649" spans="1:8" hidden="1" x14ac:dyDescent="0.25">
      <c r="A649">
        <v>333</v>
      </c>
      <c r="B649">
        <v>29</v>
      </c>
      <c r="C649">
        <v>27</v>
      </c>
      <c r="D649">
        <v>2</v>
      </c>
      <c r="E649">
        <v>5</v>
      </c>
      <c r="F649" t="s">
        <v>233</v>
      </c>
      <c r="G649" s="1">
        <v>11873.11</v>
      </c>
      <c r="H649" s="1">
        <v>33340.35</v>
      </c>
    </row>
    <row r="650" spans="1:8" hidden="1" x14ac:dyDescent="0.25">
      <c r="A650">
        <v>333</v>
      </c>
      <c r="B650">
        <v>29</v>
      </c>
      <c r="C650">
        <v>27</v>
      </c>
      <c r="D650">
        <v>2</v>
      </c>
      <c r="E650">
        <v>6</v>
      </c>
      <c r="F650" t="s">
        <v>246</v>
      </c>
      <c r="G650" s="1">
        <v>0</v>
      </c>
      <c r="H650" s="1">
        <v>2808.96</v>
      </c>
    </row>
    <row r="651" spans="1:8" hidden="1" x14ac:dyDescent="0.25">
      <c r="A651">
        <v>333</v>
      </c>
      <c r="B651">
        <v>29</v>
      </c>
      <c r="C651">
        <v>27</v>
      </c>
      <c r="D651">
        <v>3</v>
      </c>
      <c r="E651">
        <v>1</v>
      </c>
      <c r="F651" t="s">
        <v>234</v>
      </c>
      <c r="G651" s="1">
        <v>60004.67</v>
      </c>
      <c r="H651" s="1">
        <v>126104.79</v>
      </c>
    </row>
    <row r="652" spans="1:8" hidden="1" x14ac:dyDescent="0.25">
      <c r="A652">
        <v>333</v>
      </c>
      <c r="B652">
        <v>29</v>
      </c>
      <c r="C652">
        <v>27</v>
      </c>
      <c r="D652">
        <v>4</v>
      </c>
      <c r="E652">
        <v>1</v>
      </c>
      <c r="F652" t="s">
        <v>234</v>
      </c>
      <c r="G652" s="1">
        <v>24208.14</v>
      </c>
      <c r="H652" s="1">
        <v>51035.23</v>
      </c>
    </row>
    <row r="653" spans="1:8" hidden="1" x14ac:dyDescent="0.25">
      <c r="A653">
        <v>333</v>
      </c>
      <c r="B653">
        <v>29</v>
      </c>
      <c r="C653">
        <v>27</v>
      </c>
      <c r="D653">
        <v>4</v>
      </c>
      <c r="E653">
        <v>4</v>
      </c>
      <c r="F653" t="s">
        <v>235</v>
      </c>
      <c r="G653" s="1">
        <v>0</v>
      </c>
      <c r="H653" s="1">
        <v>17102.080000000002</v>
      </c>
    </row>
    <row r="654" spans="1:8" hidden="1" x14ac:dyDescent="0.25">
      <c r="A654">
        <v>333</v>
      </c>
      <c r="B654">
        <v>29</v>
      </c>
      <c r="C654">
        <v>27</v>
      </c>
      <c r="D654">
        <v>4</v>
      </c>
      <c r="E654">
        <v>5</v>
      </c>
      <c r="F654" t="s">
        <v>233</v>
      </c>
      <c r="G654" s="1">
        <v>3867.24</v>
      </c>
      <c r="H654" s="1">
        <v>34804.19</v>
      </c>
    </row>
    <row r="655" spans="1:8" hidden="1" x14ac:dyDescent="0.25">
      <c r="A655">
        <v>333</v>
      </c>
      <c r="B655">
        <v>29</v>
      </c>
      <c r="C655">
        <v>27</v>
      </c>
      <c r="D655">
        <v>4</v>
      </c>
      <c r="E655">
        <v>6</v>
      </c>
      <c r="F655" t="s">
        <v>246</v>
      </c>
      <c r="G655" s="1">
        <v>0</v>
      </c>
      <c r="H655" s="1">
        <v>370.5</v>
      </c>
    </row>
    <row r="656" spans="1:8" hidden="1" x14ac:dyDescent="0.25">
      <c r="A656">
        <v>333</v>
      </c>
      <c r="B656">
        <v>29</v>
      </c>
      <c r="C656">
        <v>27</v>
      </c>
      <c r="D656">
        <v>5</v>
      </c>
      <c r="E656">
        <v>1</v>
      </c>
      <c r="F656" t="s">
        <v>234</v>
      </c>
      <c r="G656" s="1">
        <v>0</v>
      </c>
      <c r="H656" s="1">
        <v>2544</v>
      </c>
    </row>
    <row r="657" spans="1:8" hidden="1" x14ac:dyDescent="0.25">
      <c r="A657">
        <v>333</v>
      </c>
      <c r="B657">
        <v>29</v>
      </c>
      <c r="C657">
        <v>27</v>
      </c>
      <c r="D657">
        <v>6</v>
      </c>
      <c r="E657">
        <v>2</v>
      </c>
      <c r="F657" t="s">
        <v>244</v>
      </c>
      <c r="G657" s="1">
        <v>0</v>
      </c>
      <c r="H657" s="1">
        <v>4468</v>
      </c>
    </row>
    <row r="658" spans="1:8" hidden="1" x14ac:dyDescent="0.25">
      <c r="A658">
        <v>333</v>
      </c>
      <c r="B658">
        <v>29</v>
      </c>
      <c r="C658">
        <v>27</v>
      </c>
      <c r="D658">
        <v>7</v>
      </c>
      <c r="E658">
        <v>1</v>
      </c>
      <c r="F658" t="s">
        <v>234</v>
      </c>
      <c r="G658" s="1">
        <v>12199.59</v>
      </c>
      <c r="H658" s="1">
        <v>25576.91</v>
      </c>
    </row>
    <row r="659" spans="1:8" hidden="1" x14ac:dyDescent="0.25">
      <c r="A659">
        <v>333</v>
      </c>
      <c r="B659">
        <v>29</v>
      </c>
      <c r="C659">
        <v>31</v>
      </c>
      <c r="D659">
        <v>1</v>
      </c>
      <c r="E659">
        <v>1</v>
      </c>
      <c r="F659" t="s">
        <v>234</v>
      </c>
      <c r="G659" s="1">
        <v>31524</v>
      </c>
      <c r="H659" s="1">
        <v>47044</v>
      </c>
    </row>
    <row r="660" spans="1:8" hidden="1" x14ac:dyDescent="0.25">
      <c r="A660">
        <v>333</v>
      </c>
      <c r="B660">
        <v>29</v>
      </c>
      <c r="C660">
        <v>31</v>
      </c>
      <c r="D660">
        <v>2</v>
      </c>
      <c r="E660">
        <v>1</v>
      </c>
      <c r="F660" t="s">
        <v>234</v>
      </c>
      <c r="G660" s="1">
        <v>10800</v>
      </c>
      <c r="H660" s="1">
        <v>24000.52</v>
      </c>
    </row>
    <row r="661" spans="1:8" hidden="1" x14ac:dyDescent="0.25">
      <c r="A661">
        <v>333</v>
      </c>
      <c r="B661">
        <v>29</v>
      </c>
      <c r="C661">
        <v>31</v>
      </c>
      <c r="D661">
        <v>2</v>
      </c>
      <c r="E661">
        <v>4</v>
      </c>
      <c r="F661" t="s">
        <v>235</v>
      </c>
      <c r="G661" s="1">
        <v>0</v>
      </c>
      <c r="H661" s="1">
        <v>15171.35</v>
      </c>
    </row>
    <row r="662" spans="1:8" hidden="1" x14ac:dyDescent="0.25">
      <c r="A662">
        <v>333</v>
      </c>
      <c r="B662">
        <v>29</v>
      </c>
      <c r="C662">
        <v>31</v>
      </c>
      <c r="D662">
        <v>2</v>
      </c>
      <c r="E662">
        <v>5</v>
      </c>
      <c r="F662" t="s">
        <v>233</v>
      </c>
      <c r="G662" s="1">
        <v>0</v>
      </c>
      <c r="H662" s="1">
        <v>18254.939999999999</v>
      </c>
    </row>
    <row r="663" spans="1:8" hidden="1" x14ac:dyDescent="0.25">
      <c r="A663">
        <v>333</v>
      </c>
      <c r="B663">
        <v>29</v>
      </c>
      <c r="C663">
        <v>31</v>
      </c>
      <c r="D663">
        <v>3</v>
      </c>
      <c r="E663">
        <v>1</v>
      </c>
      <c r="F663" t="s">
        <v>234</v>
      </c>
      <c r="G663" s="1">
        <v>25354.02</v>
      </c>
      <c r="H663" s="1">
        <v>51588.800000000003</v>
      </c>
    </row>
    <row r="664" spans="1:8" hidden="1" x14ac:dyDescent="0.25">
      <c r="A664">
        <v>333</v>
      </c>
      <c r="B664">
        <v>29</v>
      </c>
      <c r="C664">
        <v>31</v>
      </c>
      <c r="D664">
        <v>3</v>
      </c>
      <c r="E664">
        <v>4</v>
      </c>
      <c r="F664" t="s">
        <v>235</v>
      </c>
      <c r="G664" s="1">
        <v>0</v>
      </c>
      <c r="H664" s="1">
        <v>32807.22</v>
      </c>
    </row>
    <row r="665" spans="1:8" hidden="1" x14ac:dyDescent="0.25">
      <c r="A665">
        <v>333</v>
      </c>
      <c r="B665">
        <v>29</v>
      </c>
      <c r="C665">
        <v>31</v>
      </c>
      <c r="D665">
        <v>3</v>
      </c>
      <c r="E665">
        <v>5</v>
      </c>
      <c r="F665" t="s">
        <v>233</v>
      </c>
      <c r="G665" s="1">
        <v>16289.02</v>
      </c>
      <c r="H665" s="1">
        <v>29162.080000000002</v>
      </c>
    </row>
    <row r="666" spans="1:8" hidden="1" x14ac:dyDescent="0.25">
      <c r="A666">
        <v>333</v>
      </c>
      <c r="B666">
        <v>29</v>
      </c>
      <c r="C666">
        <v>31</v>
      </c>
      <c r="D666">
        <v>4</v>
      </c>
      <c r="E666">
        <v>1</v>
      </c>
      <c r="F666" t="s">
        <v>234</v>
      </c>
      <c r="G666" s="1">
        <v>10562.87</v>
      </c>
      <c r="H666" s="1">
        <v>22563.34</v>
      </c>
    </row>
    <row r="667" spans="1:8" hidden="1" x14ac:dyDescent="0.25">
      <c r="A667">
        <v>333</v>
      </c>
      <c r="B667">
        <v>29</v>
      </c>
      <c r="C667">
        <v>31</v>
      </c>
      <c r="D667">
        <v>4</v>
      </c>
      <c r="E667">
        <v>4</v>
      </c>
      <c r="F667" t="s">
        <v>235</v>
      </c>
      <c r="G667" s="1">
        <v>0</v>
      </c>
      <c r="H667" s="1">
        <v>17559.91</v>
      </c>
    </row>
    <row r="668" spans="1:8" hidden="1" x14ac:dyDescent="0.25">
      <c r="A668">
        <v>333</v>
      </c>
      <c r="B668">
        <v>29</v>
      </c>
      <c r="C668">
        <v>31</v>
      </c>
      <c r="D668">
        <v>4</v>
      </c>
      <c r="E668">
        <v>5</v>
      </c>
      <c r="F668" t="s">
        <v>233</v>
      </c>
      <c r="G668" s="1">
        <v>0</v>
      </c>
      <c r="H668" s="1">
        <v>26041.87</v>
      </c>
    </row>
    <row r="669" spans="1:8" hidden="1" x14ac:dyDescent="0.25">
      <c r="A669">
        <v>333</v>
      </c>
      <c r="B669">
        <v>29</v>
      </c>
      <c r="C669">
        <v>31</v>
      </c>
      <c r="D669">
        <v>5</v>
      </c>
      <c r="E669">
        <v>1</v>
      </c>
      <c r="F669" t="s">
        <v>234</v>
      </c>
      <c r="G669" s="1">
        <v>4077.57</v>
      </c>
      <c r="H669" s="1">
        <v>8567.57</v>
      </c>
    </row>
    <row r="670" spans="1:8" hidden="1" x14ac:dyDescent="0.25">
      <c r="A670">
        <v>333</v>
      </c>
      <c r="B670">
        <v>29</v>
      </c>
      <c r="C670">
        <v>31</v>
      </c>
      <c r="D670">
        <v>5</v>
      </c>
      <c r="E670">
        <v>4</v>
      </c>
      <c r="F670" t="s">
        <v>235</v>
      </c>
      <c r="G670" s="1">
        <v>0</v>
      </c>
      <c r="H670" s="1">
        <v>3550.49</v>
      </c>
    </row>
    <row r="671" spans="1:8" hidden="1" x14ac:dyDescent="0.25">
      <c r="A671">
        <v>333</v>
      </c>
      <c r="B671">
        <v>29</v>
      </c>
      <c r="C671">
        <v>31</v>
      </c>
      <c r="D671">
        <v>5</v>
      </c>
      <c r="E671">
        <v>5</v>
      </c>
      <c r="F671" t="s">
        <v>233</v>
      </c>
      <c r="G671" s="1">
        <v>0</v>
      </c>
      <c r="H671" s="1">
        <v>7686.75</v>
      </c>
    </row>
    <row r="672" spans="1:8" hidden="1" x14ac:dyDescent="0.25">
      <c r="A672">
        <v>333</v>
      </c>
      <c r="B672">
        <v>29</v>
      </c>
      <c r="C672">
        <v>31</v>
      </c>
      <c r="D672">
        <v>6</v>
      </c>
      <c r="E672">
        <v>1</v>
      </c>
      <c r="F672" t="s">
        <v>234</v>
      </c>
      <c r="G672" s="1">
        <v>0</v>
      </c>
      <c r="H672" s="1">
        <v>10841.79</v>
      </c>
    </row>
    <row r="673" spans="1:8" hidden="1" x14ac:dyDescent="0.25">
      <c r="A673">
        <v>333</v>
      </c>
      <c r="B673">
        <v>29</v>
      </c>
      <c r="C673">
        <v>31</v>
      </c>
      <c r="D673">
        <v>6</v>
      </c>
      <c r="E673">
        <v>4</v>
      </c>
      <c r="F673" t="s">
        <v>235</v>
      </c>
      <c r="G673" s="1">
        <v>0</v>
      </c>
      <c r="H673" s="1">
        <v>123884.88</v>
      </c>
    </row>
    <row r="674" spans="1:8" hidden="1" x14ac:dyDescent="0.25">
      <c r="A674">
        <v>333</v>
      </c>
      <c r="B674">
        <v>29</v>
      </c>
      <c r="C674">
        <v>34</v>
      </c>
      <c r="D674">
        <v>2</v>
      </c>
      <c r="E674">
        <v>1</v>
      </c>
      <c r="F674" t="s">
        <v>234</v>
      </c>
      <c r="G674" s="1">
        <v>63748.94</v>
      </c>
      <c r="H674" s="1">
        <v>123902.88</v>
      </c>
    </row>
    <row r="675" spans="1:8" hidden="1" x14ac:dyDescent="0.25">
      <c r="A675">
        <v>333</v>
      </c>
      <c r="B675">
        <v>29</v>
      </c>
      <c r="C675">
        <v>34</v>
      </c>
      <c r="D675">
        <v>2</v>
      </c>
      <c r="E675">
        <v>2</v>
      </c>
      <c r="F675" t="s">
        <v>244</v>
      </c>
      <c r="G675" s="1">
        <v>0</v>
      </c>
      <c r="H675" s="1">
        <v>35971.93</v>
      </c>
    </row>
    <row r="676" spans="1:8" hidden="1" x14ac:dyDescent="0.25">
      <c r="A676">
        <v>333</v>
      </c>
      <c r="B676">
        <v>29</v>
      </c>
      <c r="C676">
        <v>34</v>
      </c>
      <c r="D676">
        <v>2</v>
      </c>
      <c r="E676">
        <v>4</v>
      </c>
      <c r="F676" t="s">
        <v>235</v>
      </c>
      <c r="G676" s="1">
        <v>0</v>
      </c>
      <c r="H676" s="1">
        <v>62725.05</v>
      </c>
    </row>
    <row r="677" spans="1:8" hidden="1" x14ac:dyDescent="0.25">
      <c r="A677">
        <v>333</v>
      </c>
      <c r="B677">
        <v>29</v>
      </c>
      <c r="C677">
        <v>34</v>
      </c>
      <c r="D677">
        <v>2</v>
      </c>
      <c r="E677">
        <v>5</v>
      </c>
      <c r="F677" t="s">
        <v>233</v>
      </c>
      <c r="G677" s="1">
        <v>33331.56</v>
      </c>
      <c r="H677" s="1">
        <v>46269.36</v>
      </c>
    </row>
    <row r="678" spans="1:8" hidden="1" x14ac:dyDescent="0.25">
      <c r="A678">
        <v>333</v>
      </c>
      <c r="B678">
        <v>29</v>
      </c>
      <c r="C678">
        <v>34</v>
      </c>
      <c r="D678">
        <v>3</v>
      </c>
      <c r="E678">
        <v>1</v>
      </c>
      <c r="F678" t="s">
        <v>234</v>
      </c>
      <c r="G678" s="1">
        <v>578968.57999999996</v>
      </c>
      <c r="H678" s="1">
        <v>921740.17</v>
      </c>
    </row>
    <row r="679" spans="1:8" hidden="1" x14ac:dyDescent="0.25">
      <c r="A679">
        <v>333</v>
      </c>
      <c r="B679">
        <v>29</v>
      </c>
      <c r="C679">
        <v>34</v>
      </c>
      <c r="D679">
        <v>3</v>
      </c>
      <c r="E679">
        <v>2</v>
      </c>
      <c r="F679" t="s">
        <v>244</v>
      </c>
      <c r="G679" s="1">
        <v>25826.39</v>
      </c>
      <c r="H679" s="1">
        <v>26472.39</v>
      </c>
    </row>
    <row r="680" spans="1:8" hidden="1" x14ac:dyDescent="0.25">
      <c r="A680">
        <v>333</v>
      </c>
      <c r="B680">
        <v>29</v>
      </c>
      <c r="C680">
        <v>34</v>
      </c>
      <c r="D680">
        <v>3</v>
      </c>
      <c r="E680">
        <v>5</v>
      </c>
      <c r="F680" t="s">
        <v>233</v>
      </c>
      <c r="G680" s="1">
        <v>5262.56</v>
      </c>
      <c r="H680" s="1">
        <v>5262.56</v>
      </c>
    </row>
    <row r="681" spans="1:8" hidden="1" x14ac:dyDescent="0.25">
      <c r="A681">
        <v>333</v>
      </c>
      <c r="B681">
        <v>29</v>
      </c>
      <c r="C681">
        <v>34</v>
      </c>
      <c r="D681">
        <v>4</v>
      </c>
      <c r="E681">
        <v>1</v>
      </c>
      <c r="F681" t="s">
        <v>234</v>
      </c>
      <c r="G681" s="1">
        <v>88834.14</v>
      </c>
      <c r="H681" s="1">
        <v>238367.27</v>
      </c>
    </row>
    <row r="682" spans="1:8" hidden="1" x14ac:dyDescent="0.25">
      <c r="A682">
        <v>333</v>
      </c>
      <c r="B682">
        <v>29</v>
      </c>
      <c r="C682">
        <v>34</v>
      </c>
      <c r="D682">
        <v>4</v>
      </c>
      <c r="E682">
        <v>4</v>
      </c>
      <c r="F682" t="s">
        <v>235</v>
      </c>
      <c r="G682" s="1">
        <v>0</v>
      </c>
      <c r="H682" s="1">
        <v>69613.02</v>
      </c>
    </row>
    <row r="683" spans="1:8" hidden="1" x14ac:dyDescent="0.25">
      <c r="A683">
        <v>333</v>
      </c>
      <c r="B683">
        <v>29</v>
      </c>
      <c r="C683">
        <v>34</v>
      </c>
      <c r="D683">
        <v>4</v>
      </c>
      <c r="E683">
        <v>5</v>
      </c>
      <c r="F683" t="s">
        <v>233</v>
      </c>
      <c r="G683" s="1">
        <v>57130.11</v>
      </c>
      <c r="H683" s="1">
        <v>57130.12</v>
      </c>
    </row>
    <row r="684" spans="1:8" hidden="1" x14ac:dyDescent="0.25">
      <c r="A684">
        <v>333</v>
      </c>
      <c r="B684">
        <v>29</v>
      </c>
      <c r="C684">
        <v>34</v>
      </c>
      <c r="D684">
        <v>4</v>
      </c>
      <c r="E684">
        <v>6</v>
      </c>
      <c r="F684" t="s">
        <v>246</v>
      </c>
      <c r="G684" s="1">
        <v>0</v>
      </c>
      <c r="H684" s="1">
        <v>2557.04</v>
      </c>
    </row>
    <row r="685" spans="1:8" hidden="1" x14ac:dyDescent="0.25">
      <c r="A685">
        <v>333</v>
      </c>
      <c r="B685">
        <v>29</v>
      </c>
      <c r="C685">
        <v>34</v>
      </c>
      <c r="D685">
        <v>5</v>
      </c>
      <c r="E685">
        <v>1</v>
      </c>
      <c r="F685" t="s">
        <v>234</v>
      </c>
      <c r="G685" s="1">
        <v>1950395.04</v>
      </c>
      <c r="H685" s="1">
        <v>3933136.59</v>
      </c>
    </row>
    <row r="686" spans="1:8" hidden="1" x14ac:dyDescent="0.25">
      <c r="A686">
        <v>333</v>
      </c>
      <c r="B686">
        <v>29</v>
      </c>
      <c r="C686">
        <v>34</v>
      </c>
      <c r="D686">
        <v>5</v>
      </c>
      <c r="E686">
        <v>4</v>
      </c>
      <c r="F686" t="s">
        <v>235</v>
      </c>
      <c r="G686" s="1">
        <v>3068</v>
      </c>
      <c r="H686" s="1">
        <v>588677.49</v>
      </c>
    </row>
    <row r="687" spans="1:8" hidden="1" x14ac:dyDescent="0.25">
      <c r="A687">
        <v>333</v>
      </c>
      <c r="B687">
        <v>29</v>
      </c>
      <c r="C687">
        <v>34</v>
      </c>
      <c r="D687">
        <v>5</v>
      </c>
      <c r="E687">
        <v>5</v>
      </c>
      <c r="F687" t="s">
        <v>233</v>
      </c>
      <c r="G687" s="1">
        <v>1160154.46</v>
      </c>
      <c r="H687" s="1">
        <v>1160154.46</v>
      </c>
    </row>
    <row r="688" spans="1:8" hidden="1" x14ac:dyDescent="0.25">
      <c r="A688">
        <v>333</v>
      </c>
      <c r="B688">
        <v>29</v>
      </c>
      <c r="C688">
        <v>34</v>
      </c>
      <c r="D688">
        <v>6</v>
      </c>
      <c r="E688">
        <v>1</v>
      </c>
      <c r="F688" t="s">
        <v>234</v>
      </c>
      <c r="G688" s="1">
        <v>16721</v>
      </c>
      <c r="H688" s="1">
        <v>22414.12</v>
      </c>
    </row>
    <row r="689" spans="1:8" hidden="1" x14ac:dyDescent="0.25">
      <c r="A689">
        <v>333</v>
      </c>
      <c r="B689">
        <v>29</v>
      </c>
      <c r="C689">
        <v>34</v>
      </c>
      <c r="D689">
        <v>6</v>
      </c>
      <c r="E689">
        <v>4</v>
      </c>
      <c r="F689" t="s">
        <v>235</v>
      </c>
      <c r="G689" s="1">
        <v>0</v>
      </c>
      <c r="H689" s="1">
        <v>6232.37</v>
      </c>
    </row>
    <row r="690" spans="1:8" hidden="1" x14ac:dyDescent="0.25">
      <c r="A690">
        <v>333</v>
      </c>
      <c r="B690">
        <v>29</v>
      </c>
      <c r="C690">
        <v>34</v>
      </c>
      <c r="D690">
        <v>7</v>
      </c>
      <c r="E690">
        <v>1</v>
      </c>
      <c r="F690" t="s">
        <v>234</v>
      </c>
      <c r="G690" s="1">
        <v>15216.79</v>
      </c>
      <c r="H690" s="1">
        <v>28581.19</v>
      </c>
    </row>
    <row r="691" spans="1:8" hidden="1" x14ac:dyDescent="0.25">
      <c r="A691">
        <v>333</v>
      </c>
      <c r="B691">
        <v>29</v>
      </c>
      <c r="C691">
        <v>34</v>
      </c>
      <c r="D691">
        <v>7</v>
      </c>
      <c r="E691">
        <v>2</v>
      </c>
      <c r="F691" t="s">
        <v>244</v>
      </c>
      <c r="G691" s="1">
        <v>345.71</v>
      </c>
      <c r="H691" s="1">
        <v>345.71</v>
      </c>
    </row>
    <row r="692" spans="1:8" hidden="1" x14ac:dyDescent="0.25">
      <c r="A692">
        <v>333</v>
      </c>
      <c r="B692">
        <v>29</v>
      </c>
      <c r="C692">
        <v>34</v>
      </c>
      <c r="D692">
        <v>7</v>
      </c>
      <c r="E692">
        <v>4</v>
      </c>
      <c r="F692" t="s">
        <v>235</v>
      </c>
      <c r="G692" s="1">
        <v>0</v>
      </c>
      <c r="H692" s="1">
        <v>8278.41</v>
      </c>
    </row>
    <row r="693" spans="1:8" hidden="1" x14ac:dyDescent="0.25">
      <c r="A693">
        <v>333</v>
      </c>
      <c r="B693">
        <v>29</v>
      </c>
      <c r="C693">
        <v>34</v>
      </c>
      <c r="D693">
        <v>7</v>
      </c>
      <c r="E693">
        <v>5</v>
      </c>
      <c r="F693" t="s">
        <v>233</v>
      </c>
      <c r="G693" s="1">
        <v>2950.65</v>
      </c>
      <c r="H693" s="1">
        <v>11055.79</v>
      </c>
    </row>
    <row r="694" spans="1:8" hidden="1" x14ac:dyDescent="0.25">
      <c r="A694">
        <v>333</v>
      </c>
      <c r="B694">
        <v>29</v>
      </c>
      <c r="C694">
        <v>34</v>
      </c>
      <c r="D694">
        <v>7</v>
      </c>
      <c r="E694">
        <v>6</v>
      </c>
      <c r="F694" t="s">
        <v>246</v>
      </c>
      <c r="G694" s="1">
        <v>0</v>
      </c>
      <c r="H694" s="1">
        <v>1142.52</v>
      </c>
    </row>
    <row r="695" spans="1:8" hidden="1" x14ac:dyDescent="0.25">
      <c r="A695">
        <v>333</v>
      </c>
      <c r="B695">
        <v>29</v>
      </c>
      <c r="C695">
        <v>34</v>
      </c>
      <c r="D695">
        <v>8</v>
      </c>
      <c r="E695">
        <v>1</v>
      </c>
      <c r="F695" t="s">
        <v>234</v>
      </c>
      <c r="G695" s="1">
        <v>217837.37</v>
      </c>
      <c r="H695" s="1">
        <v>448264.19</v>
      </c>
    </row>
    <row r="696" spans="1:8" hidden="1" x14ac:dyDescent="0.25">
      <c r="A696">
        <v>333</v>
      </c>
      <c r="B696">
        <v>29</v>
      </c>
      <c r="C696">
        <v>34</v>
      </c>
      <c r="D696">
        <v>8</v>
      </c>
      <c r="E696">
        <v>4</v>
      </c>
      <c r="F696" t="s">
        <v>235</v>
      </c>
      <c r="G696" s="1">
        <v>0</v>
      </c>
      <c r="H696" s="1">
        <v>130324.92</v>
      </c>
    </row>
    <row r="697" spans="1:8" hidden="1" x14ac:dyDescent="0.25">
      <c r="A697">
        <v>333</v>
      </c>
      <c r="B697">
        <v>29</v>
      </c>
      <c r="C697">
        <v>34</v>
      </c>
      <c r="D697">
        <v>8</v>
      </c>
      <c r="E697">
        <v>5</v>
      </c>
      <c r="F697" t="s">
        <v>233</v>
      </c>
      <c r="G697" s="1">
        <v>70797.14</v>
      </c>
      <c r="H697" s="1">
        <v>70797.14</v>
      </c>
    </row>
    <row r="698" spans="1:8" hidden="1" x14ac:dyDescent="0.25">
      <c r="A698">
        <v>333</v>
      </c>
      <c r="B698">
        <v>29</v>
      </c>
      <c r="C698">
        <v>34</v>
      </c>
      <c r="D698">
        <v>9</v>
      </c>
      <c r="E698">
        <v>1</v>
      </c>
      <c r="F698" t="s">
        <v>234</v>
      </c>
      <c r="G698" s="1">
        <v>445.01</v>
      </c>
      <c r="H698" s="1">
        <v>445.01</v>
      </c>
    </row>
    <row r="699" spans="1:8" hidden="1" x14ac:dyDescent="0.25">
      <c r="A699">
        <v>333</v>
      </c>
      <c r="B699">
        <v>29</v>
      </c>
      <c r="C699">
        <v>34</v>
      </c>
      <c r="D699">
        <v>9</v>
      </c>
      <c r="E699">
        <v>6</v>
      </c>
      <c r="F699" t="s">
        <v>246</v>
      </c>
      <c r="G699" s="1">
        <v>0</v>
      </c>
      <c r="H699" s="1">
        <v>26.05</v>
      </c>
    </row>
    <row r="700" spans="1:8" hidden="1" x14ac:dyDescent="0.25">
      <c r="A700">
        <v>333</v>
      </c>
      <c r="B700">
        <v>29</v>
      </c>
      <c r="C700">
        <v>34</v>
      </c>
      <c r="D700">
        <v>10</v>
      </c>
      <c r="E700">
        <v>4</v>
      </c>
      <c r="F700" t="s">
        <v>235</v>
      </c>
      <c r="G700" s="1">
        <v>0</v>
      </c>
      <c r="H700" s="1">
        <v>2542.5100000000002</v>
      </c>
    </row>
    <row r="701" spans="1:8" hidden="1" x14ac:dyDescent="0.25">
      <c r="A701">
        <v>333</v>
      </c>
      <c r="B701">
        <v>29</v>
      </c>
      <c r="C701">
        <v>34</v>
      </c>
      <c r="D701">
        <v>10</v>
      </c>
      <c r="E701">
        <v>6</v>
      </c>
      <c r="F701" t="s">
        <v>246</v>
      </c>
      <c r="G701" s="1">
        <v>0</v>
      </c>
      <c r="H701" s="1">
        <v>236.25</v>
      </c>
    </row>
    <row r="702" spans="1:8" hidden="1" x14ac:dyDescent="0.25">
      <c r="A702">
        <v>333</v>
      </c>
      <c r="B702">
        <v>29</v>
      </c>
      <c r="C702">
        <v>34</v>
      </c>
      <c r="D702">
        <v>11</v>
      </c>
      <c r="E702">
        <v>1</v>
      </c>
      <c r="F702" t="s">
        <v>234</v>
      </c>
      <c r="G702" s="1">
        <v>115045.88</v>
      </c>
      <c r="H702" s="1">
        <v>254350.75</v>
      </c>
    </row>
    <row r="703" spans="1:8" hidden="1" x14ac:dyDescent="0.25">
      <c r="A703">
        <v>333</v>
      </c>
      <c r="B703">
        <v>29</v>
      </c>
      <c r="C703">
        <v>34</v>
      </c>
      <c r="D703">
        <v>11</v>
      </c>
      <c r="E703">
        <v>2</v>
      </c>
      <c r="F703" t="s">
        <v>244</v>
      </c>
      <c r="G703" s="1">
        <v>0</v>
      </c>
      <c r="H703" s="1">
        <v>1000</v>
      </c>
    </row>
    <row r="704" spans="1:8" hidden="1" x14ac:dyDescent="0.25">
      <c r="A704">
        <v>333</v>
      </c>
      <c r="B704">
        <v>29</v>
      </c>
      <c r="C704">
        <v>34</v>
      </c>
      <c r="D704">
        <v>11</v>
      </c>
      <c r="E704">
        <v>4</v>
      </c>
      <c r="F704" t="s">
        <v>235</v>
      </c>
      <c r="G704" s="1">
        <v>0</v>
      </c>
      <c r="H704" s="1">
        <v>49452.1</v>
      </c>
    </row>
    <row r="705" spans="1:8" hidden="1" x14ac:dyDescent="0.25">
      <c r="A705">
        <v>333</v>
      </c>
      <c r="B705">
        <v>29</v>
      </c>
      <c r="C705">
        <v>34</v>
      </c>
      <c r="D705">
        <v>11</v>
      </c>
      <c r="E705">
        <v>5</v>
      </c>
      <c r="F705" t="s">
        <v>233</v>
      </c>
      <c r="G705" s="1">
        <v>55191.55</v>
      </c>
      <c r="H705" s="1">
        <v>55191.55</v>
      </c>
    </row>
    <row r="706" spans="1:8" hidden="1" x14ac:dyDescent="0.25">
      <c r="A706">
        <v>333</v>
      </c>
      <c r="B706">
        <v>29</v>
      </c>
      <c r="C706">
        <v>34</v>
      </c>
      <c r="D706">
        <v>12</v>
      </c>
      <c r="E706">
        <v>4</v>
      </c>
      <c r="F706" t="s">
        <v>235</v>
      </c>
      <c r="G706" s="1">
        <v>0</v>
      </c>
      <c r="H706" s="1">
        <v>49943.56</v>
      </c>
    </row>
    <row r="707" spans="1:8" hidden="1" x14ac:dyDescent="0.25">
      <c r="A707">
        <v>333</v>
      </c>
      <c r="B707">
        <v>29</v>
      </c>
      <c r="C707">
        <v>34</v>
      </c>
      <c r="D707">
        <v>12</v>
      </c>
      <c r="E707">
        <v>5</v>
      </c>
      <c r="F707" t="s">
        <v>233</v>
      </c>
      <c r="G707" s="1">
        <v>4931.6400000000003</v>
      </c>
      <c r="H707" s="1">
        <v>4931.6400000000003</v>
      </c>
    </row>
    <row r="708" spans="1:8" hidden="1" x14ac:dyDescent="0.25">
      <c r="A708">
        <v>333</v>
      </c>
      <c r="B708">
        <v>29</v>
      </c>
      <c r="C708">
        <v>34</v>
      </c>
      <c r="D708">
        <v>12</v>
      </c>
      <c r="E708">
        <v>6</v>
      </c>
      <c r="F708" t="s">
        <v>246</v>
      </c>
      <c r="G708" s="1">
        <v>0</v>
      </c>
      <c r="H708" s="1">
        <v>5336</v>
      </c>
    </row>
    <row r="709" spans="1:8" hidden="1" x14ac:dyDescent="0.25">
      <c r="A709">
        <v>333</v>
      </c>
      <c r="B709">
        <v>29</v>
      </c>
      <c r="C709">
        <v>34</v>
      </c>
      <c r="D709">
        <v>13</v>
      </c>
      <c r="E709">
        <v>1</v>
      </c>
      <c r="F709" t="s">
        <v>234</v>
      </c>
      <c r="G709" s="1">
        <v>8532.2900000000009</v>
      </c>
      <c r="H709" s="1">
        <v>75422.320000000007</v>
      </c>
    </row>
    <row r="710" spans="1:8" hidden="1" x14ac:dyDescent="0.25">
      <c r="A710">
        <v>333</v>
      </c>
      <c r="B710">
        <v>29</v>
      </c>
      <c r="C710">
        <v>34</v>
      </c>
      <c r="D710">
        <v>13</v>
      </c>
      <c r="E710">
        <v>4</v>
      </c>
      <c r="F710" t="s">
        <v>235</v>
      </c>
      <c r="G710" s="1">
        <v>0</v>
      </c>
      <c r="H710" s="1">
        <v>110662.83</v>
      </c>
    </row>
    <row r="711" spans="1:8" hidden="1" x14ac:dyDescent="0.25">
      <c r="A711">
        <v>333</v>
      </c>
      <c r="B711">
        <v>29</v>
      </c>
      <c r="C711">
        <v>34</v>
      </c>
      <c r="D711">
        <v>13</v>
      </c>
      <c r="E711">
        <v>5</v>
      </c>
      <c r="F711" t="s">
        <v>233</v>
      </c>
      <c r="G711" s="1">
        <v>16218.59</v>
      </c>
      <c r="H711" s="1">
        <v>48866.46</v>
      </c>
    </row>
    <row r="712" spans="1:8" hidden="1" x14ac:dyDescent="0.25">
      <c r="A712">
        <v>333</v>
      </c>
      <c r="B712">
        <v>29</v>
      </c>
      <c r="C712">
        <v>34</v>
      </c>
      <c r="D712">
        <v>13</v>
      </c>
      <c r="E712">
        <v>6</v>
      </c>
      <c r="F712" t="s">
        <v>246</v>
      </c>
      <c r="G712" s="1">
        <v>0</v>
      </c>
      <c r="H712" s="1">
        <v>48788.06</v>
      </c>
    </row>
    <row r="713" spans="1:8" hidden="1" x14ac:dyDescent="0.25">
      <c r="A713">
        <v>333</v>
      </c>
      <c r="B713">
        <v>29</v>
      </c>
      <c r="C713">
        <v>34</v>
      </c>
      <c r="D713">
        <v>14</v>
      </c>
      <c r="E713">
        <v>1</v>
      </c>
      <c r="F713" t="s">
        <v>234</v>
      </c>
      <c r="G713" s="1">
        <v>203203.59</v>
      </c>
      <c r="H713" s="1">
        <v>429012.01</v>
      </c>
    </row>
    <row r="714" spans="1:8" hidden="1" x14ac:dyDescent="0.25">
      <c r="A714">
        <v>333</v>
      </c>
      <c r="B714">
        <v>29</v>
      </c>
      <c r="C714">
        <v>34</v>
      </c>
      <c r="D714">
        <v>14</v>
      </c>
      <c r="E714">
        <v>4</v>
      </c>
      <c r="F714" t="s">
        <v>235</v>
      </c>
      <c r="G714" s="1">
        <v>0</v>
      </c>
      <c r="H714" s="1">
        <v>89225.79</v>
      </c>
    </row>
    <row r="715" spans="1:8" hidden="1" x14ac:dyDescent="0.25">
      <c r="A715">
        <v>333</v>
      </c>
      <c r="B715">
        <v>29</v>
      </c>
      <c r="C715">
        <v>34</v>
      </c>
      <c r="D715">
        <v>14</v>
      </c>
      <c r="E715">
        <v>5</v>
      </c>
      <c r="F715" t="s">
        <v>233</v>
      </c>
      <c r="G715" s="1">
        <v>89460.36</v>
      </c>
      <c r="H715" s="1">
        <v>136704.56</v>
      </c>
    </row>
    <row r="716" spans="1:8" hidden="1" x14ac:dyDescent="0.25">
      <c r="A716">
        <v>333</v>
      </c>
      <c r="B716">
        <v>29</v>
      </c>
      <c r="C716">
        <v>34</v>
      </c>
      <c r="D716">
        <v>15</v>
      </c>
      <c r="E716">
        <v>1</v>
      </c>
      <c r="F716" t="s">
        <v>234</v>
      </c>
      <c r="G716" s="1">
        <v>0</v>
      </c>
      <c r="H716" s="1">
        <v>41680.74</v>
      </c>
    </row>
    <row r="717" spans="1:8" hidden="1" x14ac:dyDescent="0.25">
      <c r="A717">
        <v>333</v>
      </c>
      <c r="B717">
        <v>29</v>
      </c>
      <c r="C717">
        <v>34</v>
      </c>
      <c r="D717">
        <v>16</v>
      </c>
      <c r="E717">
        <v>1</v>
      </c>
      <c r="F717" t="s">
        <v>234</v>
      </c>
      <c r="G717" s="1">
        <v>0</v>
      </c>
      <c r="H717" s="1">
        <v>54311.59</v>
      </c>
    </row>
    <row r="718" spans="1:8" hidden="1" x14ac:dyDescent="0.25">
      <c r="A718">
        <v>333</v>
      </c>
      <c r="B718">
        <v>29</v>
      </c>
      <c r="C718">
        <v>34</v>
      </c>
      <c r="D718">
        <v>16</v>
      </c>
      <c r="E718">
        <v>4</v>
      </c>
      <c r="F718" t="s">
        <v>235</v>
      </c>
      <c r="G718" s="1">
        <v>0</v>
      </c>
      <c r="H718" s="1">
        <v>9546.16</v>
      </c>
    </row>
    <row r="719" spans="1:8" hidden="1" x14ac:dyDescent="0.25">
      <c r="A719">
        <v>333</v>
      </c>
      <c r="B719">
        <v>29</v>
      </c>
      <c r="C719">
        <v>34</v>
      </c>
      <c r="D719">
        <v>16</v>
      </c>
      <c r="E719">
        <v>5</v>
      </c>
      <c r="F719" t="s">
        <v>233</v>
      </c>
      <c r="G719" s="1">
        <v>9001.23</v>
      </c>
      <c r="H719" s="1">
        <v>20846.75</v>
      </c>
    </row>
    <row r="720" spans="1:8" hidden="1" x14ac:dyDescent="0.25">
      <c r="A720">
        <v>333</v>
      </c>
      <c r="B720">
        <v>29</v>
      </c>
      <c r="C720">
        <v>34</v>
      </c>
      <c r="D720">
        <v>16</v>
      </c>
      <c r="E720">
        <v>6</v>
      </c>
      <c r="F720" t="s">
        <v>246</v>
      </c>
      <c r="G720" s="1">
        <v>0</v>
      </c>
      <c r="H720" s="1">
        <v>17844.21</v>
      </c>
    </row>
    <row r="721" spans="1:8" hidden="1" x14ac:dyDescent="0.25">
      <c r="A721">
        <v>333</v>
      </c>
      <c r="B721">
        <v>29</v>
      </c>
      <c r="C721">
        <v>34</v>
      </c>
      <c r="D721">
        <v>17</v>
      </c>
      <c r="E721">
        <v>1</v>
      </c>
      <c r="F721" t="s">
        <v>234</v>
      </c>
      <c r="G721" s="1">
        <v>204756.49</v>
      </c>
      <c r="H721" s="1">
        <v>431950.42</v>
      </c>
    </row>
    <row r="722" spans="1:8" hidden="1" x14ac:dyDescent="0.25">
      <c r="A722">
        <v>333</v>
      </c>
      <c r="B722">
        <v>29</v>
      </c>
      <c r="C722">
        <v>34</v>
      </c>
      <c r="D722">
        <v>17</v>
      </c>
      <c r="E722">
        <v>4</v>
      </c>
      <c r="F722" t="s">
        <v>235</v>
      </c>
      <c r="G722" s="1">
        <v>0</v>
      </c>
      <c r="H722" s="1">
        <v>126407.7</v>
      </c>
    </row>
    <row r="723" spans="1:8" hidden="1" x14ac:dyDescent="0.25">
      <c r="A723">
        <v>333</v>
      </c>
      <c r="B723">
        <v>29</v>
      </c>
      <c r="C723">
        <v>34</v>
      </c>
      <c r="D723">
        <v>17</v>
      </c>
      <c r="E723">
        <v>5</v>
      </c>
      <c r="F723" t="s">
        <v>233</v>
      </c>
      <c r="G723" s="1">
        <v>85620.57</v>
      </c>
      <c r="H723" s="1">
        <v>90034.33</v>
      </c>
    </row>
    <row r="724" spans="1:8" hidden="1" x14ac:dyDescent="0.25">
      <c r="A724">
        <v>333</v>
      </c>
      <c r="B724">
        <v>29</v>
      </c>
      <c r="C724">
        <v>34</v>
      </c>
      <c r="D724">
        <v>17</v>
      </c>
      <c r="E724">
        <v>6</v>
      </c>
      <c r="F724" t="s">
        <v>246</v>
      </c>
      <c r="G724" s="1">
        <v>0</v>
      </c>
      <c r="H724" s="1">
        <v>9634.32</v>
      </c>
    </row>
    <row r="725" spans="1:8" hidden="1" x14ac:dyDescent="0.25">
      <c r="A725">
        <v>333</v>
      </c>
      <c r="B725">
        <v>29</v>
      </c>
      <c r="C725">
        <v>34</v>
      </c>
      <c r="D725">
        <v>18</v>
      </c>
      <c r="E725">
        <v>1</v>
      </c>
      <c r="F725" t="s">
        <v>234</v>
      </c>
      <c r="G725" s="1">
        <v>0</v>
      </c>
      <c r="H725" s="1">
        <v>81094.59</v>
      </c>
    </row>
    <row r="726" spans="1:8" hidden="1" x14ac:dyDescent="0.25">
      <c r="A726">
        <v>333</v>
      </c>
      <c r="B726">
        <v>29</v>
      </c>
      <c r="C726">
        <v>34</v>
      </c>
      <c r="D726">
        <v>18</v>
      </c>
      <c r="E726">
        <v>4</v>
      </c>
      <c r="F726" t="s">
        <v>235</v>
      </c>
      <c r="G726" s="1">
        <v>0</v>
      </c>
      <c r="H726" s="1">
        <v>42481.34</v>
      </c>
    </row>
    <row r="727" spans="1:8" hidden="1" x14ac:dyDescent="0.25">
      <c r="A727">
        <v>333</v>
      </c>
      <c r="B727">
        <v>29</v>
      </c>
      <c r="C727">
        <v>34</v>
      </c>
      <c r="D727">
        <v>18</v>
      </c>
      <c r="E727">
        <v>5</v>
      </c>
      <c r="F727" t="s">
        <v>233</v>
      </c>
      <c r="G727" s="1">
        <v>22454.06</v>
      </c>
      <c r="H727" s="1">
        <v>44646.89</v>
      </c>
    </row>
    <row r="728" spans="1:8" hidden="1" x14ac:dyDescent="0.25">
      <c r="A728">
        <v>333</v>
      </c>
      <c r="B728">
        <v>29</v>
      </c>
      <c r="C728">
        <v>34</v>
      </c>
      <c r="D728">
        <v>18</v>
      </c>
      <c r="E728">
        <v>6</v>
      </c>
      <c r="F728" t="s">
        <v>246</v>
      </c>
      <c r="G728" s="1">
        <v>0</v>
      </c>
      <c r="H728" s="1">
        <v>22600.23</v>
      </c>
    </row>
    <row r="729" spans="1:8" hidden="1" x14ac:dyDescent="0.25">
      <c r="A729">
        <v>333</v>
      </c>
      <c r="B729">
        <v>29</v>
      </c>
      <c r="C729">
        <v>34</v>
      </c>
      <c r="D729">
        <v>19</v>
      </c>
      <c r="E729">
        <v>1</v>
      </c>
      <c r="F729" t="s">
        <v>234</v>
      </c>
      <c r="G729" s="1">
        <v>322262.28999999998</v>
      </c>
      <c r="H729" s="1">
        <v>618762.65</v>
      </c>
    </row>
    <row r="730" spans="1:8" hidden="1" x14ac:dyDescent="0.25">
      <c r="A730">
        <v>333</v>
      </c>
      <c r="B730">
        <v>29</v>
      </c>
      <c r="C730">
        <v>34</v>
      </c>
      <c r="D730">
        <v>19</v>
      </c>
      <c r="E730">
        <v>4</v>
      </c>
      <c r="F730" t="s">
        <v>235</v>
      </c>
      <c r="G730" s="1">
        <v>0</v>
      </c>
      <c r="H730" s="1">
        <v>186356.03</v>
      </c>
    </row>
    <row r="731" spans="1:8" hidden="1" x14ac:dyDescent="0.25">
      <c r="A731">
        <v>333</v>
      </c>
      <c r="B731">
        <v>29</v>
      </c>
      <c r="C731">
        <v>34</v>
      </c>
      <c r="D731">
        <v>20</v>
      </c>
      <c r="E731">
        <v>1</v>
      </c>
      <c r="F731" t="s">
        <v>234</v>
      </c>
      <c r="G731" s="1">
        <v>54649.22</v>
      </c>
      <c r="H731" s="1">
        <v>225479.57</v>
      </c>
    </row>
    <row r="732" spans="1:8" hidden="1" x14ac:dyDescent="0.25">
      <c r="A732">
        <v>333</v>
      </c>
      <c r="B732">
        <v>29</v>
      </c>
      <c r="C732">
        <v>34</v>
      </c>
      <c r="D732">
        <v>20</v>
      </c>
      <c r="E732">
        <v>4</v>
      </c>
      <c r="F732" t="s">
        <v>235</v>
      </c>
      <c r="G732" s="1">
        <v>0</v>
      </c>
      <c r="H732" s="1">
        <v>40916.67</v>
      </c>
    </row>
    <row r="733" spans="1:8" hidden="1" x14ac:dyDescent="0.25">
      <c r="A733">
        <v>333</v>
      </c>
      <c r="B733">
        <v>29</v>
      </c>
      <c r="C733">
        <v>34</v>
      </c>
      <c r="D733">
        <v>20</v>
      </c>
      <c r="E733">
        <v>5</v>
      </c>
      <c r="F733" t="s">
        <v>233</v>
      </c>
      <c r="G733" s="1">
        <v>35522</v>
      </c>
      <c r="H733" s="1">
        <v>35522</v>
      </c>
    </row>
    <row r="734" spans="1:8" hidden="1" x14ac:dyDescent="0.25">
      <c r="A734">
        <v>333</v>
      </c>
      <c r="B734">
        <v>29</v>
      </c>
      <c r="C734">
        <v>34</v>
      </c>
      <c r="D734">
        <v>21</v>
      </c>
      <c r="E734">
        <v>1</v>
      </c>
      <c r="F734" t="s">
        <v>234</v>
      </c>
      <c r="G734" s="1">
        <v>623765.52</v>
      </c>
      <c r="H734" s="1">
        <v>1273754.77</v>
      </c>
    </row>
    <row r="735" spans="1:8" hidden="1" x14ac:dyDescent="0.25">
      <c r="A735">
        <v>333</v>
      </c>
      <c r="B735">
        <v>29</v>
      </c>
      <c r="C735">
        <v>34</v>
      </c>
      <c r="D735">
        <v>21</v>
      </c>
      <c r="E735">
        <v>2</v>
      </c>
      <c r="F735" t="s">
        <v>244</v>
      </c>
      <c r="G735" s="1">
        <v>1896</v>
      </c>
      <c r="H735" s="1">
        <v>3506</v>
      </c>
    </row>
    <row r="736" spans="1:8" hidden="1" x14ac:dyDescent="0.25">
      <c r="A736">
        <v>333</v>
      </c>
      <c r="B736">
        <v>29</v>
      </c>
      <c r="C736">
        <v>34</v>
      </c>
      <c r="D736">
        <v>21</v>
      </c>
      <c r="E736">
        <v>4</v>
      </c>
      <c r="F736" t="s">
        <v>235</v>
      </c>
      <c r="G736" s="1">
        <v>0</v>
      </c>
      <c r="H736" s="1">
        <v>328718.3</v>
      </c>
    </row>
    <row r="737" spans="1:8" hidden="1" x14ac:dyDescent="0.25">
      <c r="A737">
        <v>333</v>
      </c>
      <c r="B737">
        <v>29</v>
      </c>
      <c r="C737">
        <v>34</v>
      </c>
      <c r="D737">
        <v>21</v>
      </c>
      <c r="E737">
        <v>5</v>
      </c>
      <c r="F737" t="s">
        <v>233</v>
      </c>
      <c r="G737" s="1">
        <v>131146.64000000001</v>
      </c>
      <c r="H737" s="1">
        <v>178663.77</v>
      </c>
    </row>
    <row r="738" spans="1:8" hidden="1" x14ac:dyDescent="0.25">
      <c r="A738">
        <v>333</v>
      </c>
      <c r="B738">
        <v>29</v>
      </c>
      <c r="C738">
        <v>34</v>
      </c>
      <c r="D738">
        <v>21</v>
      </c>
      <c r="E738">
        <v>6</v>
      </c>
      <c r="F738" t="s">
        <v>246</v>
      </c>
      <c r="G738" s="1">
        <v>0</v>
      </c>
      <c r="H738" s="1">
        <v>2447.7399999999998</v>
      </c>
    </row>
    <row r="739" spans="1:8" hidden="1" x14ac:dyDescent="0.25">
      <c r="A739">
        <v>333</v>
      </c>
      <c r="B739">
        <v>29</v>
      </c>
      <c r="C739">
        <v>34</v>
      </c>
      <c r="D739">
        <v>22</v>
      </c>
      <c r="E739">
        <v>1</v>
      </c>
      <c r="F739" t="s">
        <v>234</v>
      </c>
      <c r="G739" s="1">
        <v>20355.28</v>
      </c>
      <c r="H739" s="1">
        <v>47620.12</v>
      </c>
    </row>
    <row r="740" spans="1:8" hidden="1" x14ac:dyDescent="0.25">
      <c r="A740">
        <v>333</v>
      </c>
      <c r="B740">
        <v>29</v>
      </c>
      <c r="C740">
        <v>34</v>
      </c>
      <c r="D740">
        <v>22</v>
      </c>
      <c r="E740">
        <v>4</v>
      </c>
      <c r="F740" t="s">
        <v>235</v>
      </c>
      <c r="G740" s="1">
        <v>0</v>
      </c>
      <c r="H740" s="1">
        <v>12164.65</v>
      </c>
    </row>
    <row r="741" spans="1:8" hidden="1" x14ac:dyDescent="0.25">
      <c r="A741">
        <v>333</v>
      </c>
      <c r="B741">
        <v>29</v>
      </c>
      <c r="C741">
        <v>34</v>
      </c>
      <c r="D741">
        <v>22</v>
      </c>
      <c r="E741">
        <v>5</v>
      </c>
      <c r="F741" t="s">
        <v>233</v>
      </c>
      <c r="G741" s="1">
        <v>8610.18</v>
      </c>
      <c r="H741" s="1">
        <v>18533.41</v>
      </c>
    </row>
    <row r="742" spans="1:8" hidden="1" x14ac:dyDescent="0.25">
      <c r="A742">
        <v>333</v>
      </c>
      <c r="B742">
        <v>29</v>
      </c>
      <c r="C742">
        <v>34</v>
      </c>
      <c r="D742">
        <v>23</v>
      </c>
      <c r="E742">
        <v>1</v>
      </c>
      <c r="F742" t="s">
        <v>234</v>
      </c>
      <c r="G742" s="1">
        <v>0</v>
      </c>
      <c r="H742" s="1">
        <v>2883904.48</v>
      </c>
    </row>
    <row r="743" spans="1:8" hidden="1" x14ac:dyDescent="0.25">
      <c r="A743">
        <v>333</v>
      </c>
      <c r="B743">
        <v>29</v>
      </c>
      <c r="C743">
        <v>34</v>
      </c>
      <c r="D743">
        <v>23</v>
      </c>
      <c r="E743">
        <v>5</v>
      </c>
      <c r="F743" t="s">
        <v>233</v>
      </c>
      <c r="G743" s="1">
        <v>17555</v>
      </c>
      <c r="H743" s="1">
        <v>17555</v>
      </c>
    </row>
    <row r="744" spans="1:8" hidden="1" x14ac:dyDescent="0.25">
      <c r="A744">
        <v>333</v>
      </c>
      <c r="B744">
        <v>29</v>
      </c>
      <c r="C744">
        <v>34</v>
      </c>
      <c r="D744">
        <v>25</v>
      </c>
      <c r="E744">
        <v>1</v>
      </c>
      <c r="F744" t="s">
        <v>234</v>
      </c>
      <c r="G744" s="1">
        <v>0</v>
      </c>
      <c r="H744" s="1">
        <v>5727.89</v>
      </c>
    </row>
    <row r="745" spans="1:8" hidden="1" x14ac:dyDescent="0.25">
      <c r="A745">
        <v>333</v>
      </c>
      <c r="B745">
        <v>29</v>
      </c>
      <c r="C745">
        <v>34</v>
      </c>
      <c r="D745">
        <v>25</v>
      </c>
      <c r="E745">
        <v>4</v>
      </c>
      <c r="F745" t="s">
        <v>235</v>
      </c>
      <c r="G745" s="1">
        <v>0</v>
      </c>
      <c r="H745" s="1">
        <v>18371.14</v>
      </c>
    </row>
    <row r="746" spans="1:8" hidden="1" x14ac:dyDescent="0.25">
      <c r="A746">
        <v>333</v>
      </c>
      <c r="B746">
        <v>29</v>
      </c>
      <c r="C746">
        <v>34</v>
      </c>
      <c r="D746">
        <v>26</v>
      </c>
      <c r="E746">
        <v>1</v>
      </c>
      <c r="F746" t="s">
        <v>234</v>
      </c>
      <c r="G746" s="1">
        <v>5547769.2000000002</v>
      </c>
      <c r="H746" s="1">
        <v>7035630.79</v>
      </c>
    </row>
    <row r="747" spans="1:8" hidden="1" x14ac:dyDescent="0.25">
      <c r="A747">
        <v>333</v>
      </c>
      <c r="B747">
        <v>29</v>
      </c>
      <c r="C747">
        <v>34</v>
      </c>
      <c r="D747">
        <v>26</v>
      </c>
      <c r="E747">
        <v>5</v>
      </c>
      <c r="F747" t="s">
        <v>233</v>
      </c>
      <c r="G747" s="1">
        <v>18684</v>
      </c>
      <c r="H747" s="1">
        <v>85631.99</v>
      </c>
    </row>
    <row r="748" spans="1:8" hidden="1" x14ac:dyDescent="0.25">
      <c r="A748">
        <v>333</v>
      </c>
      <c r="B748">
        <v>29</v>
      </c>
      <c r="C748">
        <v>34</v>
      </c>
      <c r="D748">
        <v>27</v>
      </c>
      <c r="E748">
        <v>1</v>
      </c>
      <c r="F748" t="s">
        <v>234</v>
      </c>
      <c r="G748" s="1">
        <v>167.46</v>
      </c>
      <c r="H748" s="1">
        <v>1805.42</v>
      </c>
    </row>
    <row r="749" spans="1:8" hidden="1" x14ac:dyDescent="0.25">
      <c r="A749">
        <v>333</v>
      </c>
      <c r="B749">
        <v>29</v>
      </c>
      <c r="C749">
        <v>34</v>
      </c>
      <c r="D749">
        <v>27</v>
      </c>
      <c r="E749">
        <v>2</v>
      </c>
      <c r="F749" t="s">
        <v>244</v>
      </c>
      <c r="G749" s="1">
        <v>0</v>
      </c>
      <c r="H749" s="1">
        <v>50000</v>
      </c>
    </row>
    <row r="750" spans="1:8" hidden="1" x14ac:dyDescent="0.25">
      <c r="A750">
        <v>333</v>
      </c>
      <c r="B750">
        <v>29</v>
      </c>
      <c r="C750">
        <v>34</v>
      </c>
      <c r="D750">
        <v>27</v>
      </c>
      <c r="E750">
        <v>4</v>
      </c>
      <c r="F750" t="s">
        <v>235</v>
      </c>
      <c r="G750" s="1">
        <v>0</v>
      </c>
      <c r="H750" s="1">
        <v>380.01</v>
      </c>
    </row>
    <row r="751" spans="1:8" hidden="1" x14ac:dyDescent="0.25">
      <c r="A751">
        <v>333</v>
      </c>
      <c r="B751">
        <v>29</v>
      </c>
      <c r="C751">
        <v>34</v>
      </c>
      <c r="D751">
        <v>27</v>
      </c>
      <c r="E751">
        <v>5</v>
      </c>
      <c r="F751" t="s">
        <v>233</v>
      </c>
      <c r="G751" s="1">
        <v>0</v>
      </c>
      <c r="H751" s="1">
        <v>3523.9</v>
      </c>
    </row>
    <row r="752" spans="1:8" hidden="1" x14ac:dyDescent="0.25">
      <c r="A752">
        <v>333</v>
      </c>
      <c r="B752">
        <v>29</v>
      </c>
      <c r="C752">
        <v>34</v>
      </c>
      <c r="D752">
        <v>27</v>
      </c>
      <c r="E752">
        <v>6</v>
      </c>
      <c r="F752" t="s">
        <v>246</v>
      </c>
      <c r="G752" s="1">
        <v>0</v>
      </c>
      <c r="H752" s="1">
        <v>1159.32</v>
      </c>
    </row>
    <row r="753" spans="1:8" hidden="1" x14ac:dyDescent="0.25">
      <c r="A753">
        <v>333</v>
      </c>
      <c r="B753">
        <v>29</v>
      </c>
      <c r="C753">
        <v>34</v>
      </c>
      <c r="D753">
        <v>28</v>
      </c>
      <c r="E753">
        <v>1</v>
      </c>
      <c r="F753" t="s">
        <v>234</v>
      </c>
      <c r="G753" s="1">
        <v>1434985.35</v>
      </c>
      <c r="H753" s="1">
        <v>3083593.41</v>
      </c>
    </row>
    <row r="754" spans="1:8" hidden="1" x14ac:dyDescent="0.25">
      <c r="A754">
        <v>333</v>
      </c>
      <c r="B754">
        <v>29</v>
      </c>
      <c r="C754">
        <v>34</v>
      </c>
      <c r="D754">
        <v>28</v>
      </c>
      <c r="E754">
        <v>4</v>
      </c>
      <c r="F754" t="s">
        <v>235</v>
      </c>
      <c r="G754" s="1">
        <v>0</v>
      </c>
      <c r="H754" s="1">
        <v>1194235.52</v>
      </c>
    </row>
    <row r="755" spans="1:8" hidden="1" x14ac:dyDescent="0.25">
      <c r="A755">
        <v>333</v>
      </c>
      <c r="B755">
        <v>29</v>
      </c>
      <c r="C755">
        <v>34</v>
      </c>
      <c r="D755">
        <v>28</v>
      </c>
      <c r="E755">
        <v>5</v>
      </c>
      <c r="F755" t="s">
        <v>233</v>
      </c>
      <c r="G755" s="1">
        <v>960932.8</v>
      </c>
      <c r="H755" s="1">
        <v>1065379.1299999999</v>
      </c>
    </row>
    <row r="756" spans="1:8" hidden="1" x14ac:dyDescent="0.25">
      <c r="A756">
        <v>333</v>
      </c>
      <c r="B756">
        <v>29</v>
      </c>
      <c r="C756">
        <v>34</v>
      </c>
      <c r="D756">
        <v>29</v>
      </c>
      <c r="E756">
        <v>1</v>
      </c>
      <c r="F756" t="s">
        <v>234</v>
      </c>
      <c r="G756" s="1">
        <v>2292598.7000000002</v>
      </c>
      <c r="H756" s="1">
        <v>4844260.83</v>
      </c>
    </row>
    <row r="757" spans="1:8" hidden="1" x14ac:dyDescent="0.25">
      <c r="A757">
        <v>333</v>
      </c>
      <c r="B757">
        <v>29</v>
      </c>
      <c r="C757">
        <v>34</v>
      </c>
      <c r="D757">
        <v>29</v>
      </c>
      <c r="E757">
        <v>4</v>
      </c>
      <c r="F757" t="s">
        <v>235</v>
      </c>
      <c r="G757" s="1">
        <v>0</v>
      </c>
      <c r="H757" s="1">
        <v>1646030.57</v>
      </c>
    </row>
    <row r="758" spans="1:8" hidden="1" x14ac:dyDescent="0.25">
      <c r="A758">
        <v>333</v>
      </c>
      <c r="B758">
        <v>29</v>
      </c>
      <c r="C758">
        <v>34</v>
      </c>
      <c r="D758">
        <v>29</v>
      </c>
      <c r="E758">
        <v>5</v>
      </c>
      <c r="F758" t="s">
        <v>233</v>
      </c>
      <c r="G758" s="1">
        <v>261783.19</v>
      </c>
      <c r="H758" s="1">
        <v>599118.66</v>
      </c>
    </row>
    <row r="759" spans="1:8" hidden="1" x14ac:dyDescent="0.25">
      <c r="A759">
        <v>333</v>
      </c>
      <c r="B759">
        <v>29</v>
      </c>
      <c r="C759">
        <v>34</v>
      </c>
      <c r="D759">
        <v>30</v>
      </c>
      <c r="E759">
        <v>1</v>
      </c>
      <c r="F759" t="s">
        <v>234</v>
      </c>
      <c r="G759" s="1">
        <v>46074.879999999997</v>
      </c>
      <c r="H759" s="1">
        <v>95119.18</v>
      </c>
    </row>
    <row r="760" spans="1:8" hidden="1" x14ac:dyDescent="0.25">
      <c r="A760">
        <v>333</v>
      </c>
      <c r="B760">
        <v>29</v>
      </c>
      <c r="C760">
        <v>34</v>
      </c>
      <c r="D760">
        <v>30</v>
      </c>
      <c r="E760">
        <v>4</v>
      </c>
      <c r="F760" t="s">
        <v>235</v>
      </c>
      <c r="G760" s="1">
        <v>0</v>
      </c>
      <c r="H760" s="1">
        <v>98584.11</v>
      </c>
    </row>
    <row r="761" spans="1:8" hidden="1" x14ac:dyDescent="0.25">
      <c r="A761">
        <v>333</v>
      </c>
      <c r="B761">
        <v>29</v>
      </c>
      <c r="C761">
        <v>34</v>
      </c>
      <c r="D761">
        <v>30</v>
      </c>
      <c r="E761">
        <v>5</v>
      </c>
      <c r="F761" t="s">
        <v>233</v>
      </c>
      <c r="G761" s="1">
        <v>44540.04</v>
      </c>
      <c r="H761" s="1">
        <v>64102.080000000002</v>
      </c>
    </row>
    <row r="762" spans="1:8" hidden="1" x14ac:dyDescent="0.25">
      <c r="A762">
        <v>333</v>
      </c>
      <c r="B762">
        <v>29</v>
      </c>
      <c r="C762">
        <v>34</v>
      </c>
      <c r="D762">
        <v>30</v>
      </c>
      <c r="E762">
        <v>6</v>
      </c>
      <c r="F762" t="s">
        <v>246</v>
      </c>
      <c r="G762" s="1">
        <v>0</v>
      </c>
      <c r="H762" s="1">
        <v>7553.62</v>
      </c>
    </row>
    <row r="763" spans="1:8" hidden="1" x14ac:dyDescent="0.25">
      <c r="A763">
        <v>333</v>
      </c>
      <c r="B763">
        <v>29</v>
      </c>
      <c r="C763">
        <v>34</v>
      </c>
      <c r="D763">
        <v>31</v>
      </c>
      <c r="E763">
        <v>1</v>
      </c>
      <c r="F763" t="s">
        <v>234</v>
      </c>
      <c r="G763" s="1">
        <v>1086589.92</v>
      </c>
      <c r="H763" s="1">
        <v>4828781.88</v>
      </c>
    </row>
    <row r="764" spans="1:8" hidden="1" x14ac:dyDescent="0.25">
      <c r="A764">
        <v>333</v>
      </c>
      <c r="B764">
        <v>29</v>
      </c>
      <c r="C764">
        <v>34</v>
      </c>
      <c r="D764">
        <v>31</v>
      </c>
      <c r="E764">
        <v>2</v>
      </c>
      <c r="F764" t="s">
        <v>244</v>
      </c>
      <c r="G764" s="1">
        <v>8615</v>
      </c>
      <c r="H764" s="1">
        <v>8615</v>
      </c>
    </row>
    <row r="765" spans="1:8" hidden="1" x14ac:dyDescent="0.25">
      <c r="A765">
        <v>333</v>
      </c>
      <c r="B765">
        <v>29</v>
      </c>
      <c r="C765">
        <v>34</v>
      </c>
      <c r="D765">
        <v>31</v>
      </c>
      <c r="E765">
        <v>3</v>
      </c>
      <c r="F765" t="s">
        <v>245</v>
      </c>
      <c r="G765" s="1">
        <v>0</v>
      </c>
      <c r="H765" s="1">
        <v>2394550</v>
      </c>
    </row>
    <row r="766" spans="1:8" hidden="1" x14ac:dyDescent="0.25">
      <c r="A766">
        <v>333</v>
      </c>
      <c r="B766">
        <v>29</v>
      </c>
      <c r="C766">
        <v>34</v>
      </c>
      <c r="D766">
        <v>32</v>
      </c>
      <c r="E766">
        <v>1</v>
      </c>
      <c r="F766" t="s">
        <v>234</v>
      </c>
      <c r="G766" s="1">
        <v>185823.7</v>
      </c>
      <c r="H766" s="1">
        <v>345655.6</v>
      </c>
    </row>
    <row r="767" spans="1:8" hidden="1" x14ac:dyDescent="0.25">
      <c r="A767">
        <v>333</v>
      </c>
      <c r="B767">
        <v>29</v>
      </c>
      <c r="C767">
        <v>34</v>
      </c>
      <c r="D767">
        <v>32</v>
      </c>
      <c r="E767">
        <v>3</v>
      </c>
      <c r="F767" t="s">
        <v>245</v>
      </c>
      <c r="G767" s="1">
        <v>0</v>
      </c>
      <c r="H767" s="1">
        <v>15349.5</v>
      </c>
    </row>
    <row r="768" spans="1:8" hidden="1" x14ac:dyDescent="0.25">
      <c r="A768">
        <v>333</v>
      </c>
      <c r="B768">
        <v>29</v>
      </c>
      <c r="C768">
        <v>34</v>
      </c>
      <c r="D768">
        <v>32</v>
      </c>
      <c r="E768">
        <v>4</v>
      </c>
      <c r="F768" t="s">
        <v>235</v>
      </c>
      <c r="G768" s="1">
        <v>0</v>
      </c>
      <c r="H768" s="1">
        <v>89038.71</v>
      </c>
    </row>
    <row r="769" spans="1:8" hidden="1" x14ac:dyDescent="0.25">
      <c r="A769">
        <v>333</v>
      </c>
      <c r="B769">
        <v>29</v>
      </c>
      <c r="C769">
        <v>34</v>
      </c>
      <c r="D769">
        <v>32</v>
      </c>
      <c r="E769">
        <v>5</v>
      </c>
      <c r="F769" t="s">
        <v>233</v>
      </c>
      <c r="G769" s="1">
        <v>48566.14</v>
      </c>
      <c r="H769" s="1">
        <v>277438.39</v>
      </c>
    </row>
    <row r="770" spans="1:8" hidden="1" x14ac:dyDescent="0.25">
      <c r="A770">
        <v>333</v>
      </c>
      <c r="B770">
        <v>29</v>
      </c>
      <c r="C770">
        <v>34</v>
      </c>
      <c r="D770">
        <v>33</v>
      </c>
      <c r="E770">
        <v>1</v>
      </c>
      <c r="F770" t="s">
        <v>234</v>
      </c>
      <c r="G770" s="1">
        <v>550</v>
      </c>
      <c r="H770" s="1">
        <v>124804.54</v>
      </c>
    </row>
    <row r="771" spans="1:8" hidden="1" x14ac:dyDescent="0.25">
      <c r="A771">
        <v>333</v>
      </c>
      <c r="B771">
        <v>29</v>
      </c>
      <c r="C771">
        <v>34</v>
      </c>
      <c r="D771">
        <v>33</v>
      </c>
      <c r="E771">
        <v>4</v>
      </c>
      <c r="F771" t="s">
        <v>235</v>
      </c>
      <c r="G771" s="1">
        <v>0</v>
      </c>
      <c r="H771" s="1">
        <v>2478.2800000000002</v>
      </c>
    </row>
    <row r="772" spans="1:8" hidden="1" x14ac:dyDescent="0.25">
      <c r="A772">
        <v>333</v>
      </c>
      <c r="B772">
        <v>29</v>
      </c>
      <c r="C772">
        <v>34</v>
      </c>
      <c r="D772">
        <v>34</v>
      </c>
      <c r="E772">
        <v>1</v>
      </c>
      <c r="F772" t="s">
        <v>234</v>
      </c>
      <c r="G772" s="1">
        <v>9937.83</v>
      </c>
      <c r="H772" s="1">
        <v>16543.5</v>
      </c>
    </row>
    <row r="773" spans="1:8" hidden="1" x14ac:dyDescent="0.25">
      <c r="A773">
        <v>333</v>
      </c>
      <c r="B773">
        <v>29</v>
      </c>
      <c r="C773">
        <v>34</v>
      </c>
      <c r="D773">
        <v>34</v>
      </c>
      <c r="E773">
        <v>4</v>
      </c>
      <c r="F773" t="s">
        <v>235</v>
      </c>
      <c r="G773" s="1">
        <v>0</v>
      </c>
      <c r="H773" s="1">
        <v>66247.66</v>
      </c>
    </row>
    <row r="774" spans="1:8" hidden="1" x14ac:dyDescent="0.25">
      <c r="A774">
        <v>333</v>
      </c>
      <c r="B774">
        <v>29</v>
      </c>
      <c r="C774">
        <v>34</v>
      </c>
      <c r="D774">
        <v>34</v>
      </c>
      <c r="E774">
        <v>5</v>
      </c>
      <c r="F774" t="s">
        <v>233</v>
      </c>
      <c r="G774" s="1">
        <v>0</v>
      </c>
      <c r="H774" s="1">
        <v>3948.37</v>
      </c>
    </row>
    <row r="775" spans="1:8" hidden="1" x14ac:dyDescent="0.25">
      <c r="A775">
        <v>333</v>
      </c>
      <c r="B775">
        <v>29</v>
      </c>
      <c r="C775">
        <v>34</v>
      </c>
      <c r="D775">
        <v>35</v>
      </c>
      <c r="E775">
        <v>1</v>
      </c>
      <c r="F775" t="s">
        <v>234</v>
      </c>
      <c r="G775" s="1">
        <v>109180.73</v>
      </c>
      <c r="H775" s="1">
        <v>242083.22</v>
      </c>
    </row>
    <row r="776" spans="1:8" hidden="1" x14ac:dyDescent="0.25">
      <c r="A776">
        <v>333</v>
      </c>
      <c r="B776">
        <v>29</v>
      </c>
      <c r="C776">
        <v>34</v>
      </c>
      <c r="D776">
        <v>35</v>
      </c>
      <c r="E776">
        <v>4</v>
      </c>
      <c r="F776" t="s">
        <v>235</v>
      </c>
      <c r="G776" s="1">
        <v>0</v>
      </c>
      <c r="H776" s="1">
        <v>223221.95</v>
      </c>
    </row>
    <row r="777" spans="1:8" hidden="1" x14ac:dyDescent="0.25">
      <c r="A777">
        <v>333</v>
      </c>
      <c r="B777">
        <v>29</v>
      </c>
      <c r="C777">
        <v>34</v>
      </c>
      <c r="D777">
        <v>35</v>
      </c>
      <c r="E777">
        <v>5</v>
      </c>
      <c r="F777" t="s">
        <v>233</v>
      </c>
      <c r="G777" s="1">
        <v>42704.6</v>
      </c>
      <c r="H777" s="1">
        <v>42704.6</v>
      </c>
    </row>
    <row r="778" spans="1:8" hidden="1" x14ac:dyDescent="0.25">
      <c r="A778">
        <v>333</v>
      </c>
      <c r="B778">
        <v>29</v>
      </c>
      <c r="C778">
        <v>34</v>
      </c>
      <c r="D778">
        <v>37</v>
      </c>
      <c r="E778">
        <v>1</v>
      </c>
      <c r="F778" t="s">
        <v>234</v>
      </c>
      <c r="G778" s="1">
        <v>0.01</v>
      </c>
      <c r="H778" s="1">
        <v>0.01</v>
      </c>
    </row>
    <row r="779" spans="1:8" hidden="1" x14ac:dyDescent="0.25">
      <c r="A779">
        <v>333</v>
      </c>
      <c r="B779">
        <v>29</v>
      </c>
      <c r="C779">
        <v>34</v>
      </c>
      <c r="D779">
        <v>38</v>
      </c>
      <c r="E779">
        <v>1</v>
      </c>
      <c r="F779" t="s">
        <v>234</v>
      </c>
      <c r="G779" s="1">
        <v>4235.33</v>
      </c>
      <c r="H779" s="1">
        <v>4235.33</v>
      </c>
    </row>
    <row r="780" spans="1:8" hidden="1" x14ac:dyDescent="0.25">
      <c r="A780">
        <v>333</v>
      </c>
      <c r="B780">
        <v>29</v>
      </c>
      <c r="C780">
        <v>34</v>
      </c>
      <c r="D780">
        <v>39</v>
      </c>
      <c r="E780">
        <v>1</v>
      </c>
      <c r="F780" t="s">
        <v>234</v>
      </c>
      <c r="G780" s="1">
        <v>8282.6</v>
      </c>
      <c r="H780" s="1">
        <v>8282.6</v>
      </c>
    </row>
    <row r="781" spans="1:8" hidden="1" x14ac:dyDescent="0.25">
      <c r="A781">
        <v>333</v>
      </c>
      <c r="B781">
        <v>29</v>
      </c>
      <c r="C781">
        <v>34</v>
      </c>
      <c r="D781">
        <v>42</v>
      </c>
      <c r="E781">
        <v>1</v>
      </c>
      <c r="F781" t="s">
        <v>234</v>
      </c>
      <c r="G781" s="1">
        <v>18123.16</v>
      </c>
      <c r="H781" s="1">
        <v>30094.97</v>
      </c>
    </row>
    <row r="782" spans="1:8" hidden="1" x14ac:dyDescent="0.25">
      <c r="A782">
        <v>333</v>
      </c>
      <c r="B782">
        <v>29</v>
      </c>
      <c r="C782">
        <v>34</v>
      </c>
      <c r="D782">
        <v>42</v>
      </c>
      <c r="E782">
        <v>2</v>
      </c>
      <c r="F782" t="s">
        <v>244</v>
      </c>
      <c r="G782" s="1">
        <v>406.61</v>
      </c>
      <c r="H782" s="1">
        <v>406.61</v>
      </c>
    </row>
    <row r="783" spans="1:8" hidden="1" x14ac:dyDescent="0.25">
      <c r="A783">
        <v>333</v>
      </c>
      <c r="B783">
        <v>29</v>
      </c>
      <c r="C783">
        <v>34</v>
      </c>
      <c r="D783">
        <v>42</v>
      </c>
      <c r="E783">
        <v>4</v>
      </c>
      <c r="F783" t="s">
        <v>235</v>
      </c>
      <c r="G783" s="1">
        <v>0</v>
      </c>
      <c r="H783" s="1">
        <v>25494.95</v>
      </c>
    </row>
    <row r="784" spans="1:8" hidden="1" x14ac:dyDescent="0.25">
      <c r="A784">
        <v>333</v>
      </c>
      <c r="B784">
        <v>29</v>
      </c>
      <c r="C784">
        <v>34</v>
      </c>
      <c r="D784">
        <v>42</v>
      </c>
      <c r="E784">
        <v>5</v>
      </c>
      <c r="F784" t="s">
        <v>233</v>
      </c>
      <c r="G784" s="1">
        <v>0</v>
      </c>
      <c r="H784" s="1">
        <v>4504.57</v>
      </c>
    </row>
    <row r="785" spans="1:8" hidden="1" x14ac:dyDescent="0.25">
      <c r="A785">
        <v>333</v>
      </c>
      <c r="B785">
        <v>29</v>
      </c>
      <c r="C785">
        <v>34</v>
      </c>
      <c r="D785">
        <v>42</v>
      </c>
      <c r="E785">
        <v>6</v>
      </c>
      <c r="F785" t="s">
        <v>246</v>
      </c>
      <c r="G785" s="1">
        <v>0</v>
      </c>
      <c r="H785" s="1">
        <v>22.7</v>
      </c>
    </row>
    <row r="786" spans="1:8" hidden="1" x14ac:dyDescent="0.25">
      <c r="A786">
        <v>333</v>
      </c>
      <c r="B786">
        <v>29</v>
      </c>
      <c r="C786">
        <v>34</v>
      </c>
      <c r="D786">
        <v>44</v>
      </c>
      <c r="E786">
        <v>1</v>
      </c>
      <c r="F786" t="s">
        <v>234</v>
      </c>
      <c r="G786" s="1">
        <v>94237.71</v>
      </c>
      <c r="H786" s="1">
        <v>196161.37</v>
      </c>
    </row>
    <row r="787" spans="1:8" hidden="1" x14ac:dyDescent="0.25">
      <c r="A787">
        <v>333</v>
      </c>
      <c r="B787">
        <v>29</v>
      </c>
      <c r="C787">
        <v>34</v>
      </c>
      <c r="D787">
        <v>44</v>
      </c>
      <c r="E787">
        <v>4</v>
      </c>
      <c r="F787" t="s">
        <v>235</v>
      </c>
      <c r="G787" s="1">
        <v>0</v>
      </c>
      <c r="H787" s="1">
        <v>64876.03</v>
      </c>
    </row>
    <row r="788" spans="1:8" hidden="1" x14ac:dyDescent="0.25">
      <c r="A788">
        <v>333</v>
      </c>
      <c r="B788">
        <v>29</v>
      </c>
      <c r="C788">
        <v>34</v>
      </c>
      <c r="D788">
        <v>44</v>
      </c>
      <c r="E788">
        <v>5</v>
      </c>
      <c r="F788" t="s">
        <v>233</v>
      </c>
      <c r="G788" s="1">
        <v>0.01</v>
      </c>
      <c r="H788" s="1">
        <v>13421.2</v>
      </c>
    </row>
    <row r="789" spans="1:8" hidden="1" x14ac:dyDescent="0.25">
      <c r="A789">
        <v>333</v>
      </c>
      <c r="B789">
        <v>29</v>
      </c>
      <c r="C789">
        <v>34</v>
      </c>
      <c r="D789">
        <v>44</v>
      </c>
      <c r="E789">
        <v>6</v>
      </c>
      <c r="F789" t="s">
        <v>246</v>
      </c>
      <c r="G789" s="1">
        <v>0</v>
      </c>
      <c r="H789" s="1">
        <v>0.01</v>
      </c>
    </row>
    <row r="790" spans="1:8" hidden="1" x14ac:dyDescent="0.25">
      <c r="A790">
        <v>333</v>
      </c>
      <c r="B790">
        <v>29</v>
      </c>
      <c r="C790">
        <v>34</v>
      </c>
      <c r="D790">
        <v>46</v>
      </c>
      <c r="E790">
        <v>1</v>
      </c>
      <c r="F790" t="s">
        <v>234</v>
      </c>
      <c r="G790" s="1">
        <v>133857.12</v>
      </c>
      <c r="H790" s="1">
        <v>160509.04</v>
      </c>
    </row>
    <row r="791" spans="1:8" hidden="1" x14ac:dyDescent="0.25">
      <c r="A791">
        <v>333</v>
      </c>
      <c r="B791">
        <v>29</v>
      </c>
      <c r="C791">
        <v>34</v>
      </c>
      <c r="D791">
        <v>46</v>
      </c>
      <c r="E791">
        <v>2</v>
      </c>
      <c r="F791" t="s">
        <v>244</v>
      </c>
      <c r="G791" s="1">
        <v>0</v>
      </c>
      <c r="H791" s="1">
        <v>268409.45</v>
      </c>
    </row>
    <row r="792" spans="1:8" hidden="1" x14ac:dyDescent="0.25">
      <c r="A792">
        <v>333</v>
      </c>
      <c r="B792">
        <v>29</v>
      </c>
      <c r="C792">
        <v>34</v>
      </c>
      <c r="D792">
        <v>47</v>
      </c>
      <c r="E792">
        <v>1</v>
      </c>
      <c r="F792" t="s">
        <v>234</v>
      </c>
      <c r="G792" s="1">
        <v>0</v>
      </c>
      <c r="H792" s="1">
        <v>25888.33</v>
      </c>
    </row>
    <row r="793" spans="1:8" hidden="1" x14ac:dyDescent="0.25">
      <c r="A793">
        <v>333</v>
      </c>
      <c r="B793">
        <v>29</v>
      </c>
      <c r="C793">
        <v>34</v>
      </c>
      <c r="D793">
        <v>47</v>
      </c>
      <c r="E793">
        <v>4</v>
      </c>
      <c r="F793" t="s">
        <v>235</v>
      </c>
      <c r="G793" s="1">
        <v>0</v>
      </c>
      <c r="H793" s="1">
        <v>3732.1</v>
      </c>
    </row>
    <row r="794" spans="1:8" hidden="1" x14ac:dyDescent="0.25">
      <c r="A794">
        <v>333</v>
      </c>
      <c r="B794">
        <v>29</v>
      </c>
      <c r="C794">
        <v>34</v>
      </c>
      <c r="D794">
        <v>48</v>
      </c>
      <c r="E794">
        <v>1</v>
      </c>
      <c r="F794" t="s">
        <v>234</v>
      </c>
      <c r="G794" s="1">
        <v>187659.23</v>
      </c>
      <c r="H794" s="1">
        <v>388713.89</v>
      </c>
    </row>
    <row r="795" spans="1:8" hidden="1" x14ac:dyDescent="0.25">
      <c r="A795">
        <v>333</v>
      </c>
      <c r="B795">
        <v>29</v>
      </c>
      <c r="C795">
        <v>34</v>
      </c>
      <c r="D795">
        <v>48</v>
      </c>
      <c r="E795">
        <v>4</v>
      </c>
      <c r="F795" t="s">
        <v>235</v>
      </c>
      <c r="G795" s="1">
        <v>0</v>
      </c>
      <c r="H795" s="1">
        <v>122754.52</v>
      </c>
    </row>
    <row r="796" spans="1:8" hidden="1" x14ac:dyDescent="0.25">
      <c r="A796">
        <v>333</v>
      </c>
      <c r="B796">
        <v>29</v>
      </c>
      <c r="C796">
        <v>34</v>
      </c>
      <c r="D796">
        <v>48</v>
      </c>
      <c r="E796">
        <v>5</v>
      </c>
      <c r="F796" t="s">
        <v>233</v>
      </c>
      <c r="G796" s="1">
        <v>59425.42</v>
      </c>
      <c r="H796" s="1">
        <v>59425.42</v>
      </c>
    </row>
    <row r="797" spans="1:8" hidden="1" x14ac:dyDescent="0.25">
      <c r="A797">
        <v>333</v>
      </c>
      <c r="B797">
        <v>29</v>
      </c>
      <c r="C797">
        <v>34</v>
      </c>
      <c r="D797">
        <v>49</v>
      </c>
      <c r="E797">
        <v>1</v>
      </c>
      <c r="F797" t="s">
        <v>234</v>
      </c>
      <c r="G797" s="1">
        <v>70124.649999999994</v>
      </c>
      <c r="H797" s="1">
        <v>106229.99</v>
      </c>
    </row>
    <row r="798" spans="1:8" hidden="1" x14ac:dyDescent="0.25">
      <c r="A798">
        <v>333</v>
      </c>
      <c r="B798">
        <v>29</v>
      </c>
      <c r="C798">
        <v>34</v>
      </c>
      <c r="D798">
        <v>49</v>
      </c>
      <c r="E798">
        <v>2</v>
      </c>
      <c r="F798" t="s">
        <v>244</v>
      </c>
      <c r="G798" s="1">
        <v>2900</v>
      </c>
      <c r="H798" s="1">
        <v>2900</v>
      </c>
    </row>
    <row r="799" spans="1:8" hidden="1" x14ac:dyDescent="0.25">
      <c r="A799">
        <v>333</v>
      </c>
      <c r="B799">
        <v>29</v>
      </c>
      <c r="C799">
        <v>34</v>
      </c>
      <c r="D799">
        <v>50</v>
      </c>
      <c r="E799">
        <v>1</v>
      </c>
      <c r="F799" t="s">
        <v>234</v>
      </c>
      <c r="G799" s="1">
        <v>24691.25</v>
      </c>
      <c r="H799" s="1">
        <v>48289.34</v>
      </c>
    </row>
    <row r="800" spans="1:8" hidden="1" x14ac:dyDescent="0.25">
      <c r="A800">
        <v>333</v>
      </c>
      <c r="B800">
        <v>29</v>
      </c>
      <c r="C800">
        <v>34</v>
      </c>
      <c r="D800">
        <v>50</v>
      </c>
      <c r="E800">
        <v>3</v>
      </c>
      <c r="F800" t="s">
        <v>245</v>
      </c>
      <c r="G800" s="1">
        <v>0</v>
      </c>
      <c r="H800" s="1">
        <v>31481.37</v>
      </c>
    </row>
    <row r="801" spans="1:8" hidden="1" x14ac:dyDescent="0.25">
      <c r="A801">
        <v>333</v>
      </c>
      <c r="B801">
        <v>29</v>
      </c>
      <c r="C801">
        <v>34</v>
      </c>
      <c r="D801">
        <v>50</v>
      </c>
      <c r="E801">
        <v>4</v>
      </c>
      <c r="F801" t="s">
        <v>235</v>
      </c>
      <c r="G801" s="1">
        <v>0</v>
      </c>
      <c r="H801" s="1">
        <v>29508.33</v>
      </c>
    </row>
    <row r="802" spans="1:8" hidden="1" x14ac:dyDescent="0.25">
      <c r="A802">
        <v>333</v>
      </c>
      <c r="B802">
        <v>29</v>
      </c>
      <c r="C802">
        <v>34</v>
      </c>
      <c r="D802">
        <v>50</v>
      </c>
      <c r="E802">
        <v>5</v>
      </c>
      <c r="F802" t="s">
        <v>233</v>
      </c>
      <c r="G802" s="1">
        <v>97869.36</v>
      </c>
      <c r="H802" s="1">
        <v>97869.36</v>
      </c>
    </row>
    <row r="803" spans="1:8" hidden="1" x14ac:dyDescent="0.25">
      <c r="A803">
        <v>333</v>
      </c>
      <c r="B803">
        <v>29</v>
      </c>
      <c r="C803">
        <v>34</v>
      </c>
      <c r="D803">
        <v>51</v>
      </c>
      <c r="E803">
        <v>1</v>
      </c>
      <c r="F803" t="s">
        <v>234</v>
      </c>
      <c r="G803" s="1">
        <v>217334.79</v>
      </c>
      <c r="H803" s="1">
        <v>391719.49</v>
      </c>
    </row>
    <row r="804" spans="1:8" hidden="1" x14ac:dyDescent="0.25">
      <c r="A804">
        <v>333</v>
      </c>
      <c r="B804">
        <v>29</v>
      </c>
      <c r="C804">
        <v>34</v>
      </c>
      <c r="D804">
        <v>51</v>
      </c>
      <c r="E804">
        <v>2</v>
      </c>
      <c r="F804" t="s">
        <v>244</v>
      </c>
      <c r="G804" s="1">
        <v>10244</v>
      </c>
      <c r="H804" s="1">
        <v>10244</v>
      </c>
    </row>
    <row r="805" spans="1:8" hidden="1" x14ac:dyDescent="0.25">
      <c r="A805">
        <v>333</v>
      </c>
      <c r="B805">
        <v>29</v>
      </c>
      <c r="C805">
        <v>34</v>
      </c>
      <c r="D805">
        <v>51</v>
      </c>
      <c r="E805">
        <v>4</v>
      </c>
      <c r="F805" t="s">
        <v>235</v>
      </c>
      <c r="G805" s="1">
        <v>0</v>
      </c>
      <c r="H805" s="1">
        <v>45545.36</v>
      </c>
    </row>
    <row r="806" spans="1:8" hidden="1" x14ac:dyDescent="0.25">
      <c r="A806">
        <v>333</v>
      </c>
      <c r="B806">
        <v>29</v>
      </c>
      <c r="C806">
        <v>34</v>
      </c>
      <c r="D806">
        <v>51</v>
      </c>
      <c r="E806">
        <v>5</v>
      </c>
      <c r="F806" t="s">
        <v>233</v>
      </c>
      <c r="G806" s="1">
        <v>36378.67</v>
      </c>
      <c r="H806" s="1">
        <v>54149.7</v>
      </c>
    </row>
    <row r="807" spans="1:8" hidden="1" x14ac:dyDescent="0.25">
      <c r="A807">
        <v>333</v>
      </c>
      <c r="B807">
        <v>29</v>
      </c>
      <c r="C807">
        <v>34</v>
      </c>
      <c r="D807">
        <v>52</v>
      </c>
      <c r="E807">
        <v>1</v>
      </c>
      <c r="F807" t="s">
        <v>234</v>
      </c>
      <c r="G807" s="1">
        <v>30977.48</v>
      </c>
      <c r="H807" s="1">
        <v>55280.639999999999</v>
      </c>
    </row>
    <row r="808" spans="1:8" hidden="1" x14ac:dyDescent="0.25">
      <c r="A808">
        <v>333</v>
      </c>
      <c r="B808">
        <v>29</v>
      </c>
      <c r="C808">
        <v>34</v>
      </c>
      <c r="D808">
        <v>52</v>
      </c>
      <c r="E808">
        <v>4</v>
      </c>
      <c r="F808" t="s">
        <v>235</v>
      </c>
      <c r="G808" s="1">
        <v>0</v>
      </c>
      <c r="H808" s="1">
        <v>4646.62</v>
      </c>
    </row>
    <row r="809" spans="1:8" hidden="1" x14ac:dyDescent="0.25">
      <c r="A809">
        <v>333</v>
      </c>
      <c r="B809">
        <v>29</v>
      </c>
      <c r="C809">
        <v>34</v>
      </c>
      <c r="D809">
        <v>52</v>
      </c>
      <c r="E809">
        <v>5</v>
      </c>
      <c r="F809" t="s">
        <v>233</v>
      </c>
      <c r="G809" s="1">
        <v>20135.36</v>
      </c>
      <c r="H809" s="1">
        <v>21135.360000000001</v>
      </c>
    </row>
    <row r="810" spans="1:8" hidden="1" x14ac:dyDescent="0.25">
      <c r="A810">
        <v>333</v>
      </c>
      <c r="B810">
        <v>29</v>
      </c>
      <c r="C810">
        <v>34</v>
      </c>
      <c r="D810">
        <v>53</v>
      </c>
      <c r="E810">
        <v>1</v>
      </c>
      <c r="F810" t="s">
        <v>234</v>
      </c>
      <c r="G810" s="1">
        <v>11968.99</v>
      </c>
      <c r="H810" s="1">
        <v>26557.18</v>
      </c>
    </row>
    <row r="811" spans="1:8" hidden="1" x14ac:dyDescent="0.25">
      <c r="A811">
        <v>333</v>
      </c>
      <c r="B811">
        <v>29</v>
      </c>
      <c r="C811">
        <v>34</v>
      </c>
      <c r="D811">
        <v>56</v>
      </c>
      <c r="E811">
        <v>1</v>
      </c>
      <c r="F811" t="s">
        <v>234</v>
      </c>
      <c r="G811" s="1">
        <v>0</v>
      </c>
      <c r="H811" s="1">
        <v>9390.4599999999991</v>
      </c>
    </row>
    <row r="812" spans="1:8" hidden="1" x14ac:dyDescent="0.25">
      <c r="A812">
        <v>333</v>
      </c>
      <c r="B812">
        <v>29</v>
      </c>
      <c r="C812">
        <v>35</v>
      </c>
      <c r="D812">
        <v>1</v>
      </c>
      <c r="E812">
        <v>1</v>
      </c>
      <c r="F812" t="s">
        <v>234</v>
      </c>
      <c r="G812" s="1">
        <v>259465.59</v>
      </c>
      <c r="H812" s="1">
        <v>530774.68999999994</v>
      </c>
    </row>
    <row r="813" spans="1:8" hidden="1" x14ac:dyDescent="0.25">
      <c r="A813">
        <v>333</v>
      </c>
      <c r="B813">
        <v>29</v>
      </c>
      <c r="C813">
        <v>35</v>
      </c>
      <c r="D813">
        <v>1</v>
      </c>
      <c r="E813">
        <v>4</v>
      </c>
      <c r="F813" t="s">
        <v>235</v>
      </c>
      <c r="G813" s="1">
        <v>0</v>
      </c>
      <c r="H813" s="1">
        <v>360082.43</v>
      </c>
    </row>
    <row r="814" spans="1:8" hidden="1" x14ac:dyDescent="0.25">
      <c r="A814">
        <v>333</v>
      </c>
      <c r="B814">
        <v>29</v>
      </c>
      <c r="C814">
        <v>35</v>
      </c>
      <c r="D814">
        <v>1</v>
      </c>
      <c r="E814">
        <v>5</v>
      </c>
      <c r="F814" t="s">
        <v>233</v>
      </c>
      <c r="G814" s="1">
        <v>168620.13</v>
      </c>
      <c r="H814" s="1">
        <v>170389.19</v>
      </c>
    </row>
    <row r="815" spans="1:8" hidden="1" x14ac:dyDescent="0.25">
      <c r="A815">
        <v>333</v>
      </c>
      <c r="B815">
        <v>29</v>
      </c>
      <c r="C815">
        <v>35</v>
      </c>
      <c r="D815">
        <v>1</v>
      </c>
      <c r="E815">
        <v>6</v>
      </c>
      <c r="F815" t="s">
        <v>246</v>
      </c>
      <c r="G815" s="1">
        <v>0</v>
      </c>
      <c r="H815" s="1">
        <v>16013.8</v>
      </c>
    </row>
    <row r="816" spans="1:8" hidden="1" x14ac:dyDescent="0.25">
      <c r="A816">
        <v>333</v>
      </c>
      <c r="B816">
        <v>29</v>
      </c>
      <c r="C816">
        <v>35</v>
      </c>
      <c r="D816">
        <v>2</v>
      </c>
      <c r="E816">
        <v>1</v>
      </c>
      <c r="F816" t="s">
        <v>234</v>
      </c>
      <c r="G816" s="1">
        <v>29656.68</v>
      </c>
      <c r="H816" s="1">
        <v>67503.86</v>
      </c>
    </row>
    <row r="817" spans="1:8" hidden="1" x14ac:dyDescent="0.25">
      <c r="A817">
        <v>333</v>
      </c>
      <c r="B817">
        <v>29</v>
      </c>
      <c r="C817">
        <v>35</v>
      </c>
      <c r="D817">
        <v>2</v>
      </c>
      <c r="E817">
        <v>4</v>
      </c>
      <c r="F817" t="s">
        <v>235</v>
      </c>
      <c r="G817" s="1">
        <v>0</v>
      </c>
      <c r="H817" s="1">
        <v>32197.82</v>
      </c>
    </row>
    <row r="818" spans="1:8" hidden="1" x14ac:dyDescent="0.25">
      <c r="A818">
        <v>333</v>
      </c>
      <c r="B818">
        <v>29</v>
      </c>
      <c r="C818">
        <v>35</v>
      </c>
      <c r="D818">
        <v>2</v>
      </c>
      <c r="E818">
        <v>5</v>
      </c>
      <c r="F818" t="s">
        <v>233</v>
      </c>
      <c r="G818" s="1">
        <v>16124.34</v>
      </c>
      <c r="H818" s="1">
        <v>25737.52</v>
      </c>
    </row>
    <row r="819" spans="1:8" hidden="1" x14ac:dyDescent="0.25">
      <c r="A819">
        <v>333</v>
      </c>
      <c r="B819">
        <v>29</v>
      </c>
      <c r="C819">
        <v>35</v>
      </c>
      <c r="D819">
        <v>2</v>
      </c>
      <c r="E819">
        <v>6</v>
      </c>
      <c r="F819" t="s">
        <v>246</v>
      </c>
      <c r="G819" s="1">
        <v>0</v>
      </c>
      <c r="H819" s="1">
        <v>37771.879999999997</v>
      </c>
    </row>
    <row r="820" spans="1:8" hidden="1" x14ac:dyDescent="0.25">
      <c r="A820">
        <v>333</v>
      </c>
      <c r="B820">
        <v>29</v>
      </c>
      <c r="C820">
        <v>35</v>
      </c>
      <c r="D820">
        <v>3</v>
      </c>
      <c r="E820">
        <v>1</v>
      </c>
      <c r="F820" t="s">
        <v>234</v>
      </c>
      <c r="G820" s="1">
        <v>8882.64</v>
      </c>
      <c r="H820" s="1">
        <v>19405.73</v>
      </c>
    </row>
    <row r="821" spans="1:8" hidden="1" x14ac:dyDescent="0.25">
      <c r="A821">
        <v>333</v>
      </c>
      <c r="B821">
        <v>29</v>
      </c>
      <c r="C821">
        <v>35</v>
      </c>
      <c r="D821">
        <v>3</v>
      </c>
      <c r="E821">
        <v>4</v>
      </c>
      <c r="F821" t="s">
        <v>235</v>
      </c>
      <c r="G821" s="1">
        <v>0</v>
      </c>
      <c r="H821" s="1">
        <v>37736.42</v>
      </c>
    </row>
    <row r="822" spans="1:8" hidden="1" x14ac:dyDescent="0.25">
      <c r="A822">
        <v>333</v>
      </c>
      <c r="B822">
        <v>29</v>
      </c>
      <c r="C822">
        <v>35</v>
      </c>
      <c r="D822">
        <v>3</v>
      </c>
      <c r="E822">
        <v>5</v>
      </c>
      <c r="F822" t="s">
        <v>233</v>
      </c>
      <c r="G822" s="1">
        <v>5773.71</v>
      </c>
      <c r="H822" s="1">
        <v>5773.71</v>
      </c>
    </row>
    <row r="823" spans="1:8" hidden="1" x14ac:dyDescent="0.25">
      <c r="A823">
        <v>333</v>
      </c>
      <c r="B823">
        <v>29</v>
      </c>
      <c r="C823">
        <v>35</v>
      </c>
      <c r="D823">
        <v>3</v>
      </c>
      <c r="E823">
        <v>6</v>
      </c>
      <c r="F823" t="s">
        <v>246</v>
      </c>
      <c r="G823" s="1">
        <v>0</v>
      </c>
      <c r="H823" s="1">
        <v>56955.5</v>
      </c>
    </row>
    <row r="824" spans="1:8" hidden="1" x14ac:dyDescent="0.25">
      <c r="A824">
        <v>333</v>
      </c>
      <c r="B824">
        <v>29</v>
      </c>
      <c r="C824">
        <v>35</v>
      </c>
      <c r="D824">
        <v>4</v>
      </c>
      <c r="E824">
        <v>1</v>
      </c>
      <c r="F824" t="s">
        <v>234</v>
      </c>
      <c r="G824" s="1">
        <v>43532.87</v>
      </c>
      <c r="H824" s="1">
        <v>101668.16</v>
      </c>
    </row>
    <row r="825" spans="1:8" hidden="1" x14ac:dyDescent="0.25">
      <c r="A825">
        <v>333</v>
      </c>
      <c r="B825">
        <v>29</v>
      </c>
      <c r="C825">
        <v>35</v>
      </c>
      <c r="D825">
        <v>4</v>
      </c>
      <c r="E825">
        <v>4</v>
      </c>
      <c r="F825" t="s">
        <v>235</v>
      </c>
      <c r="G825" s="1">
        <v>0</v>
      </c>
      <c r="H825" s="1">
        <v>63063.68</v>
      </c>
    </row>
    <row r="826" spans="1:8" hidden="1" x14ac:dyDescent="0.25">
      <c r="A826">
        <v>333</v>
      </c>
      <c r="B826">
        <v>29</v>
      </c>
      <c r="C826">
        <v>35</v>
      </c>
      <c r="D826">
        <v>4</v>
      </c>
      <c r="E826">
        <v>5</v>
      </c>
      <c r="F826" t="s">
        <v>233</v>
      </c>
      <c r="G826" s="1">
        <v>26648.82</v>
      </c>
      <c r="H826" s="1">
        <v>32852.76</v>
      </c>
    </row>
    <row r="827" spans="1:8" hidden="1" x14ac:dyDescent="0.25">
      <c r="A827">
        <v>333</v>
      </c>
      <c r="B827">
        <v>29</v>
      </c>
      <c r="C827">
        <v>35</v>
      </c>
      <c r="D827">
        <v>4</v>
      </c>
      <c r="E827">
        <v>6</v>
      </c>
      <c r="F827" t="s">
        <v>246</v>
      </c>
      <c r="G827" s="1">
        <v>0</v>
      </c>
      <c r="H827" s="1">
        <v>6192.19</v>
      </c>
    </row>
    <row r="828" spans="1:8" hidden="1" x14ac:dyDescent="0.25">
      <c r="A828">
        <v>333</v>
      </c>
      <c r="B828">
        <v>29</v>
      </c>
      <c r="C828">
        <v>35</v>
      </c>
      <c r="D828">
        <v>6</v>
      </c>
      <c r="E828">
        <v>1</v>
      </c>
      <c r="F828" t="s">
        <v>234</v>
      </c>
      <c r="G828" s="1">
        <v>118716.2</v>
      </c>
      <c r="H828" s="1">
        <v>213907.06</v>
      </c>
    </row>
    <row r="829" spans="1:8" hidden="1" x14ac:dyDescent="0.25">
      <c r="A829">
        <v>333</v>
      </c>
      <c r="B829">
        <v>29</v>
      </c>
      <c r="C829">
        <v>35</v>
      </c>
      <c r="D829">
        <v>6</v>
      </c>
      <c r="E829">
        <v>4</v>
      </c>
      <c r="F829" t="s">
        <v>235</v>
      </c>
      <c r="G829" s="1">
        <v>0</v>
      </c>
      <c r="H829" s="1">
        <v>137071.99</v>
      </c>
    </row>
    <row r="830" spans="1:8" hidden="1" x14ac:dyDescent="0.25">
      <c r="A830">
        <v>333</v>
      </c>
      <c r="B830">
        <v>29</v>
      </c>
      <c r="C830">
        <v>35</v>
      </c>
      <c r="D830">
        <v>6</v>
      </c>
      <c r="E830">
        <v>5</v>
      </c>
      <c r="F830" t="s">
        <v>233</v>
      </c>
      <c r="G830" s="1">
        <v>75761.53</v>
      </c>
      <c r="H830" s="1">
        <v>75761.53</v>
      </c>
    </row>
    <row r="831" spans="1:8" hidden="1" x14ac:dyDescent="0.25">
      <c r="A831">
        <v>333</v>
      </c>
      <c r="B831">
        <v>29</v>
      </c>
      <c r="C831">
        <v>35</v>
      </c>
      <c r="D831">
        <v>6</v>
      </c>
      <c r="E831">
        <v>6</v>
      </c>
      <c r="F831" t="s">
        <v>246</v>
      </c>
      <c r="G831" s="1">
        <v>0</v>
      </c>
      <c r="H831" s="1">
        <v>8770.39</v>
      </c>
    </row>
    <row r="832" spans="1:8" hidden="1" x14ac:dyDescent="0.25">
      <c r="A832">
        <v>333</v>
      </c>
      <c r="B832">
        <v>29</v>
      </c>
      <c r="C832">
        <v>35</v>
      </c>
      <c r="D832">
        <v>7</v>
      </c>
      <c r="E832">
        <v>1</v>
      </c>
      <c r="F832" t="s">
        <v>234</v>
      </c>
      <c r="G832" s="1">
        <v>10920</v>
      </c>
      <c r="H832" s="1">
        <v>22704</v>
      </c>
    </row>
    <row r="833" spans="1:8" hidden="1" x14ac:dyDescent="0.25">
      <c r="A833">
        <v>333</v>
      </c>
      <c r="B833">
        <v>29</v>
      </c>
      <c r="C833">
        <v>35</v>
      </c>
      <c r="D833">
        <v>7</v>
      </c>
      <c r="E833">
        <v>4</v>
      </c>
      <c r="F833" t="s">
        <v>235</v>
      </c>
      <c r="G833" s="1">
        <v>0</v>
      </c>
      <c r="H833" s="1">
        <v>16474.27</v>
      </c>
    </row>
    <row r="834" spans="1:8" hidden="1" x14ac:dyDescent="0.25">
      <c r="A834">
        <v>333</v>
      </c>
      <c r="B834">
        <v>29</v>
      </c>
      <c r="C834">
        <v>35</v>
      </c>
      <c r="D834">
        <v>7</v>
      </c>
      <c r="E834">
        <v>5</v>
      </c>
      <c r="F834" t="s">
        <v>233</v>
      </c>
      <c r="G834" s="1">
        <v>20148.900000000001</v>
      </c>
      <c r="H834" s="1">
        <v>20148.900000000001</v>
      </c>
    </row>
    <row r="835" spans="1:8" hidden="1" x14ac:dyDescent="0.25">
      <c r="A835">
        <v>333</v>
      </c>
      <c r="B835">
        <v>29</v>
      </c>
      <c r="C835">
        <v>35</v>
      </c>
      <c r="D835">
        <v>7</v>
      </c>
      <c r="E835">
        <v>6</v>
      </c>
      <c r="F835" t="s">
        <v>246</v>
      </c>
      <c r="G835" s="1">
        <v>0</v>
      </c>
      <c r="H835" s="1">
        <v>2929.97</v>
      </c>
    </row>
    <row r="836" spans="1:8" hidden="1" x14ac:dyDescent="0.25">
      <c r="A836">
        <v>333</v>
      </c>
      <c r="B836">
        <v>29</v>
      </c>
      <c r="C836">
        <v>35</v>
      </c>
      <c r="D836">
        <v>8</v>
      </c>
      <c r="E836">
        <v>1</v>
      </c>
      <c r="F836" t="s">
        <v>234</v>
      </c>
      <c r="G836" s="1">
        <v>37693.800000000003</v>
      </c>
      <c r="H836" s="1">
        <v>75918.84</v>
      </c>
    </row>
    <row r="837" spans="1:8" hidden="1" x14ac:dyDescent="0.25">
      <c r="A837">
        <v>333</v>
      </c>
      <c r="B837">
        <v>29</v>
      </c>
      <c r="C837">
        <v>35</v>
      </c>
      <c r="D837">
        <v>8</v>
      </c>
      <c r="E837">
        <v>4</v>
      </c>
      <c r="F837" t="s">
        <v>235</v>
      </c>
      <c r="G837" s="1">
        <v>0</v>
      </c>
      <c r="H837" s="1">
        <v>53935.35</v>
      </c>
    </row>
    <row r="838" spans="1:8" hidden="1" x14ac:dyDescent="0.25">
      <c r="A838">
        <v>333</v>
      </c>
      <c r="B838">
        <v>29</v>
      </c>
      <c r="C838">
        <v>35</v>
      </c>
      <c r="D838">
        <v>8</v>
      </c>
      <c r="E838">
        <v>5</v>
      </c>
      <c r="F838" t="s">
        <v>233</v>
      </c>
      <c r="G838" s="1">
        <v>8127.06</v>
      </c>
      <c r="H838" s="1">
        <v>26484.7</v>
      </c>
    </row>
    <row r="839" spans="1:8" hidden="1" x14ac:dyDescent="0.25">
      <c r="A839">
        <v>333</v>
      </c>
      <c r="B839">
        <v>29</v>
      </c>
      <c r="C839">
        <v>35</v>
      </c>
      <c r="D839">
        <v>8</v>
      </c>
      <c r="E839">
        <v>6</v>
      </c>
      <c r="F839" t="s">
        <v>246</v>
      </c>
      <c r="G839" s="1">
        <v>0</v>
      </c>
      <c r="H839" s="1">
        <v>29465.96</v>
      </c>
    </row>
    <row r="840" spans="1:8" hidden="1" x14ac:dyDescent="0.25">
      <c r="A840">
        <v>333</v>
      </c>
      <c r="B840">
        <v>29</v>
      </c>
      <c r="C840">
        <v>35</v>
      </c>
      <c r="D840">
        <v>9</v>
      </c>
      <c r="E840">
        <v>1</v>
      </c>
      <c r="F840" t="s">
        <v>234</v>
      </c>
      <c r="G840" s="1">
        <v>16270.85</v>
      </c>
      <c r="H840" s="1">
        <v>36317.42</v>
      </c>
    </row>
    <row r="841" spans="1:8" hidden="1" x14ac:dyDescent="0.25">
      <c r="A841">
        <v>333</v>
      </c>
      <c r="B841">
        <v>29</v>
      </c>
      <c r="C841">
        <v>35</v>
      </c>
      <c r="D841">
        <v>9</v>
      </c>
      <c r="E841">
        <v>4</v>
      </c>
      <c r="F841" t="s">
        <v>235</v>
      </c>
      <c r="G841" s="1">
        <v>0</v>
      </c>
      <c r="H841" s="1">
        <v>13340.98</v>
      </c>
    </row>
    <row r="842" spans="1:8" hidden="1" x14ac:dyDescent="0.25">
      <c r="A842">
        <v>333</v>
      </c>
      <c r="B842">
        <v>29</v>
      </c>
      <c r="C842">
        <v>35</v>
      </c>
      <c r="D842">
        <v>9</v>
      </c>
      <c r="E842">
        <v>5</v>
      </c>
      <c r="F842" t="s">
        <v>233</v>
      </c>
      <c r="G842" s="1">
        <v>10576.05</v>
      </c>
      <c r="H842" s="1">
        <v>11541.93</v>
      </c>
    </row>
    <row r="843" spans="1:8" hidden="1" x14ac:dyDescent="0.25">
      <c r="A843">
        <v>333</v>
      </c>
      <c r="B843">
        <v>29</v>
      </c>
      <c r="C843">
        <v>35</v>
      </c>
      <c r="D843">
        <v>10</v>
      </c>
      <c r="E843">
        <v>1</v>
      </c>
      <c r="F843" t="s">
        <v>234</v>
      </c>
      <c r="G843" s="1">
        <v>36009.43</v>
      </c>
      <c r="H843" s="1">
        <v>75641.77</v>
      </c>
    </row>
    <row r="844" spans="1:8" hidden="1" x14ac:dyDescent="0.25">
      <c r="A844">
        <v>333</v>
      </c>
      <c r="B844">
        <v>29</v>
      </c>
      <c r="C844">
        <v>35</v>
      </c>
      <c r="D844">
        <v>10</v>
      </c>
      <c r="E844">
        <v>4</v>
      </c>
      <c r="F844" t="s">
        <v>235</v>
      </c>
      <c r="G844" s="1">
        <v>0</v>
      </c>
      <c r="H844" s="1">
        <v>56843.06</v>
      </c>
    </row>
    <row r="845" spans="1:8" hidden="1" x14ac:dyDescent="0.25">
      <c r="A845">
        <v>333</v>
      </c>
      <c r="B845">
        <v>29</v>
      </c>
      <c r="C845">
        <v>35</v>
      </c>
      <c r="D845">
        <v>10</v>
      </c>
      <c r="E845">
        <v>5</v>
      </c>
      <c r="F845" t="s">
        <v>233</v>
      </c>
      <c r="G845" s="1">
        <v>23406.13</v>
      </c>
      <c r="H845" s="1">
        <v>27205.88</v>
      </c>
    </row>
    <row r="846" spans="1:8" hidden="1" x14ac:dyDescent="0.25">
      <c r="A846">
        <v>333</v>
      </c>
      <c r="B846">
        <v>29</v>
      </c>
      <c r="C846">
        <v>35</v>
      </c>
      <c r="D846">
        <v>10</v>
      </c>
      <c r="E846">
        <v>6</v>
      </c>
      <c r="F846" t="s">
        <v>246</v>
      </c>
      <c r="G846" s="1">
        <v>0</v>
      </c>
      <c r="H846" s="1">
        <v>13959.6</v>
      </c>
    </row>
    <row r="847" spans="1:8" hidden="1" x14ac:dyDescent="0.25">
      <c r="A847">
        <v>333</v>
      </c>
      <c r="B847">
        <v>29</v>
      </c>
      <c r="C847">
        <v>35</v>
      </c>
      <c r="D847">
        <v>11</v>
      </c>
      <c r="E847">
        <v>1</v>
      </c>
      <c r="F847" t="s">
        <v>234</v>
      </c>
      <c r="G847" s="1">
        <v>428797.11</v>
      </c>
      <c r="H847" s="1">
        <v>1051014.1399999999</v>
      </c>
    </row>
    <row r="848" spans="1:8" hidden="1" x14ac:dyDescent="0.25">
      <c r="A848">
        <v>333</v>
      </c>
      <c r="B848">
        <v>29</v>
      </c>
      <c r="C848">
        <v>35</v>
      </c>
      <c r="D848">
        <v>11</v>
      </c>
      <c r="E848">
        <v>4</v>
      </c>
      <c r="F848" t="s">
        <v>235</v>
      </c>
      <c r="G848" s="1">
        <v>0</v>
      </c>
      <c r="H848" s="1">
        <v>572627.05000000005</v>
      </c>
    </row>
    <row r="849" spans="1:8" hidden="1" x14ac:dyDescent="0.25">
      <c r="A849">
        <v>333</v>
      </c>
      <c r="B849">
        <v>29</v>
      </c>
      <c r="C849">
        <v>35</v>
      </c>
      <c r="D849">
        <v>11</v>
      </c>
      <c r="E849">
        <v>5</v>
      </c>
      <c r="F849" t="s">
        <v>233</v>
      </c>
      <c r="G849" s="1">
        <v>239475.51</v>
      </c>
      <c r="H849" s="1">
        <v>278718.13</v>
      </c>
    </row>
    <row r="850" spans="1:8" hidden="1" x14ac:dyDescent="0.25">
      <c r="A850">
        <v>333</v>
      </c>
      <c r="B850">
        <v>29</v>
      </c>
      <c r="C850">
        <v>35</v>
      </c>
      <c r="D850">
        <v>11</v>
      </c>
      <c r="E850">
        <v>6</v>
      </c>
      <c r="F850" t="s">
        <v>246</v>
      </c>
      <c r="G850" s="1">
        <v>0</v>
      </c>
      <c r="H850" s="1">
        <v>604.91</v>
      </c>
    </row>
    <row r="851" spans="1:8" hidden="1" x14ac:dyDescent="0.25">
      <c r="A851">
        <v>333</v>
      </c>
      <c r="B851">
        <v>29</v>
      </c>
      <c r="C851">
        <v>35</v>
      </c>
      <c r="D851">
        <v>12</v>
      </c>
      <c r="E851">
        <v>1</v>
      </c>
      <c r="F851" t="s">
        <v>234</v>
      </c>
      <c r="G851" s="1">
        <v>23646.28</v>
      </c>
      <c r="H851" s="1">
        <v>38458.75</v>
      </c>
    </row>
    <row r="852" spans="1:8" hidden="1" x14ac:dyDescent="0.25">
      <c r="A852">
        <v>333</v>
      </c>
      <c r="B852">
        <v>29</v>
      </c>
      <c r="C852">
        <v>35</v>
      </c>
      <c r="D852">
        <v>12</v>
      </c>
      <c r="E852">
        <v>4</v>
      </c>
      <c r="F852" t="s">
        <v>235</v>
      </c>
      <c r="G852" s="1">
        <v>0</v>
      </c>
      <c r="H852" s="1">
        <v>32514.02</v>
      </c>
    </row>
    <row r="853" spans="1:8" hidden="1" x14ac:dyDescent="0.25">
      <c r="A853">
        <v>333</v>
      </c>
      <c r="B853">
        <v>29</v>
      </c>
      <c r="C853">
        <v>35</v>
      </c>
      <c r="D853">
        <v>12</v>
      </c>
      <c r="E853">
        <v>5</v>
      </c>
      <c r="F853" t="s">
        <v>233</v>
      </c>
      <c r="G853" s="1">
        <v>715.92</v>
      </c>
      <c r="H853" s="1">
        <v>27547.78</v>
      </c>
    </row>
    <row r="854" spans="1:8" hidden="1" x14ac:dyDescent="0.25">
      <c r="A854">
        <v>333</v>
      </c>
      <c r="B854">
        <v>29</v>
      </c>
      <c r="C854">
        <v>35</v>
      </c>
      <c r="D854">
        <v>12</v>
      </c>
      <c r="E854">
        <v>6</v>
      </c>
      <c r="F854" t="s">
        <v>246</v>
      </c>
      <c r="G854" s="1">
        <v>0</v>
      </c>
      <c r="H854" s="1">
        <v>4270.07</v>
      </c>
    </row>
    <row r="855" spans="1:8" hidden="1" x14ac:dyDescent="0.25">
      <c r="A855">
        <v>333</v>
      </c>
      <c r="B855">
        <v>29</v>
      </c>
      <c r="C855">
        <v>35</v>
      </c>
      <c r="D855">
        <v>13</v>
      </c>
      <c r="E855">
        <v>1</v>
      </c>
      <c r="F855" t="s">
        <v>234</v>
      </c>
      <c r="G855" s="1">
        <v>53001.61</v>
      </c>
      <c r="H855" s="1">
        <v>130723.96</v>
      </c>
    </row>
    <row r="856" spans="1:8" hidden="1" x14ac:dyDescent="0.25">
      <c r="A856">
        <v>333</v>
      </c>
      <c r="B856">
        <v>29</v>
      </c>
      <c r="C856">
        <v>35</v>
      </c>
      <c r="D856">
        <v>13</v>
      </c>
      <c r="E856">
        <v>3</v>
      </c>
      <c r="F856" t="s">
        <v>245</v>
      </c>
      <c r="G856" s="1">
        <v>0</v>
      </c>
      <c r="H856" s="1">
        <v>491</v>
      </c>
    </row>
    <row r="857" spans="1:8" hidden="1" x14ac:dyDescent="0.25">
      <c r="A857">
        <v>333</v>
      </c>
      <c r="B857">
        <v>29</v>
      </c>
      <c r="C857">
        <v>35</v>
      </c>
      <c r="D857">
        <v>13</v>
      </c>
      <c r="E857">
        <v>4</v>
      </c>
      <c r="F857" t="s">
        <v>235</v>
      </c>
      <c r="G857" s="1">
        <v>0</v>
      </c>
      <c r="H857" s="1">
        <v>31230.52</v>
      </c>
    </row>
    <row r="858" spans="1:8" hidden="1" x14ac:dyDescent="0.25">
      <c r="A858">
        <v>333</v>
      </c>
      <c r="B858">
        <v>29</v>
      </c>
      <c r="C858">
        <v>35</v>
      </c>
      <c r="D858">
        <v>13</v>
      </c>
      <c r="E858">
        <v>5</v>
      </c>
      <c r="F858" t="s">
        <v>233</v>
      </c>
      <c r="G858" s="1">
        <v>34288.550000000003</v>
      </c>
      <c r="H858" s="1">
        <v>34288.550000000003</v>
      </c>
    </row>
    <row r="859" spans="1:8" hidden="1" x14ac:dyDescent="0.25">
      <c r="A859">
        <v>333</v>
      </c>
      <c r="B859">
        <v>29</v>
      </c>
      <c r="C859">
        <v>35</v>
      </c>
      <c r="D859">
        <v>13</v>
      </c>
      <c r="E859">
        <v>6</v>
      </c>
      <c r="F859" t="s">
        <v>246</v>
      </c>
      <c r="G859" s="1">
        <v>0</v>
      </c>
      <c r="H859" s="1">
        <v>4220.33</v>
      </c>
    </row>
    <row r="860" spans="1:8" hidden="1" x14ac:dyDescent="0.25">
      <c r="A860">
        <v>333</v>
      </c>
      <c r="B860">
        <v>29</v>
      </c>
      <c r="C860">
        <v>35</v>
      </c>
      <c r="D860">
        <v>14</v>
      </c>
      <c r="E860">
        <v>1</v>
      </c>
      <c r="F860" t="s">
        <v>234</v>
      </c>
      <c r="G860" s="1">
        <v>146620.84</v>
      </c>
      <c r="H860" s="1">
        <v>319203.99</v>
      </c>
    </row>
    <row r="861" spans="1:8" hidden="1" x14ac:dyDescent="0.25">
      <c r="A861">
        <v>333</v>
      </c>
      <c r="B861">
        <v>29</v>
      </c>
      <c r="C861">
        <v>35</v>
      </c>
      <c r="D861">
        <v>14</v>
      </c>
      <c r="E861">
        <v>4</v>
      </c>
      <c r="F861" t="s">
        <v>235</v>
      </c>
      <c r="G861" s="1">
        <v>0</v>
      </c>
      <c r="H861" s="1">
        <v>180534.65</v>
      </c>
    </row>
    <row r="862" spans="1:8" hidden="1" x14ac:dyDescent="0.25">
      <c r="A862">
        <v>333</v>
      </c>
      <c r="B862">
        <v>29</v>
      </c>
      <c r="C862">
        <v>35</v>
      </c>
      <c r="D862">
        <v>14</v>
      </c>
      <c r="E862">
        <v>5</v>
      </c>
      <c r="F862" t="s">
        <v>233</v>
      </c>
      <c r="G862" s="1">
        <v>49255.7</v>
      </c>
      <c r="H862" s="1">
        <v>82978.25</v>
      </c>
    </row>
    <row r="863" spans="1:8" hidden="1" x14ac:dyDescent="0.25">
      <c r="A863">
        <v>333</v>
      </c>
      <c r="B863">
        <v>29</v>
      </c>
      <c r="C863">
        <v>35</v>
      </c>
      <c r="D863">
        <v>14</v>
      </c>
      <c r="E863">
        <v>6</v>
      </c>
      <c r="F863" t="s">
        <v>246</v>
      </c>
      <c r="G863" s="1">
        <v>0</v>
      </c>
      <c r="H863" s="1">
        <v>4762.04</v>
      </c>
    </row>
    <row r="864" spans="1:8" hidden="1" x14ac:dyDescent="0.25">
      <c r="A864">
        <v>333</v>
      </c>
      <c r="B864">
        <v>29</v>
      </c>
      <c r="C864">
        <v>35</v>
      </c>
      <c r="D864">
        <v>15</v>
      </c>
      <c r="E864">
        <v>1</v>
      </c>
      <c r="F864" t="s">
        <v>234</v>
      </c>
      <c r="G864" s="1">
        <v>9100</v>
      </c>
      <c r="H864" s="1">
        <v>9900</v>
      </c>
    </row>
    <row r="865" spans="1:8" hidden="1" x14ac:dyDescent="0.25">
      <c r="A865">
        <v>333</v>
      </c>
      <c r="B865">
        <v>29</v>
      </c>
      <c r="C865">
        <v>35</v>
      </c>
      <c r="D865">
        <v>15</v>
      </c>
      <c r="E865">
        <v>4</v>
      </c>
      <c r="F865" t="s">
        <v>235</v>
      </c>
      <c r="G865" s="1">
        <v>0</v>
      </c>
      <c r="H865" s="1">
        <v>6042.09</v>
      </c>
    </row>
    <row r="866" spans="1:8" hidden="1" x14ac:dyDescent="0.25">
      <c r="A866">
        <v>333</v>
      </c>
      <c r="B866">
        <v>29</v>
      </c>
      <c r="C866">
        <v>35</v>
      </c>
      <c r="D866">
        <v>15</v>
      </c>
      <c r="E866">
        <v>5</v>
      </c>
      <c r="F866" t="s">
        <v>233</v>
      </c>
      <c r="G866" s="1">
        <v>1384.5</v>
      </c>
      <c r="H866" s="1">
        <v>10768.08</v>
      </c>
    </row>
    <row r="867" spans="1:8" hidden="1" x14ac:dyDescent="0.25">
      <c r="A867">
        <v>333</v>
      </c>
      <c r="B867">
        <v>29</v>
      </c>
      <c r="C867">
        <v>35</v>
      </c>
      <c r="D867">
        <v>15</v>
      </c>
      <c r="E867">
        <v>6</v>
      </c>
      <c r="F867" t="s">
        <v>246</v>
      </c>
      <c r="G867" s="1">
        <v>0</v>
      </c>
      <c r="H867" s="1">
        <v>4775.1499999999996</v>
      </c>
    </row>
    <row r="868" spans="1:8" hidden="1" x14ac:dyDescent="0.25">
      <c r="A868">
        <v>333</v>
      </c>
      <c r="B868">
        <v>29</v>
      </c>
      <c r="C868">
        <v>35</v>
      </c>
      <c r="D868">
        <v>16</v>
      </c>
      <c r="E868">
        <v>1</v>
      </c>
      <c r="F868" t="s">
        <v>234</v>
      </c>
      <c r="G868" s="1">
        <v>45178.75</v>
      </c>
      <c r="H868" s="1">
        <v>109103.97</v>
      </c>
    </row>
    <row r="869" spans="1:8" hidden="1" x14ac:dyDescent="0.25">
      <c r="A869">
        <v>333</v>
      </c>
      <c r="B869">
        <v>29</v>
      </c>
      <c r="C869">
        <v>35</v>
      </c>
      <c r="D869">
        <v>16</v>
      </c>
      <c r="E869">
        <v>2</v>
      </c>
      <c r="F869" t="s">
        <v>244</v>
      </c>
      <c r="G869" s="1">
        <v>0</v>
      </c>
      <c r="H869" s="1">
        <v>111291.02</v>
      </c>
    </row>
    <row r="870" spans="1:8" hidden="1" x14ac:dyDescent="0.25">
      <c r="A870">
        <v>333</v>
      </c>
      <c r="B870">
        <v>29</v>
      </c>
      <c r="C870">
        <v>35</v>
      </c>
      <c r="D870">
        <v>16</v>
      </c>
      <c r="E870">
        <v>4</v>
      </c>
      <c r="F870" t="s">
        <v>235</v>
      </c>
      <c r="G870" s="1">
        <v>0</v>
      </c>
      <c r="H870" s="1">
        <v>26016.37</v>
      </c>
    </row>
    <row r="871" spans="1:8" hidden="1" x14ac:dyDescent="0.25">
      <c r="A871">
        <v>333</v>
      </c>
      <c r="B871">
        <v>29</v>
      </c>
      <c r="C871">
        <v>35</v>
      </c>
      <c r="D871">
        <v>16</v>
      </c>
      <c r="E871">
        <v>5</v>
      </c>
      <c r="F871" t="s">
        <v>233</v>
      </c>
      <c r="G871" s="1">
        <v>19421.25</v>
      </c>
      <c r="H871" s="1">
        <v>38723.67</v>
      </c>
    </row>
    <row r="872" spans="1:8" hidden="1" x14ac:dyDescent="0.25">
      <c r="A872">
        <v>333</v>
      </c>
      <c r="B872">
        <v>29</v>
      </c>
      <c r="C872">
        <v>35</v>
      </c>
      <c r="D872">
        <v>16</v>
      </c>
      <c r="E872">
        <v>6</v>
      </c>
      <c r="F872" t="s">
        <v>246</v>
      </c>
      <c r="G872" s="1">
        <v>0</v>
      </c>
      <c r="H872" s="1">
        <v>49954.98</v>
      </c>
    </row>
    <row r="873" spans="1:8" hidden="1" x14ac:dyDescent="0.25">
      <c r="A873">
        <v>333</v>
      </c>
      <c r="B873">
        <v>29</v>
      </c>
      <c r="C873">
        <v>35</v>
      </c>
      <c r="D873">
        <v>17</v>
      </c>
      <c r="E873">
        <v>1</v>
      </c>
      <c r="F873" t="s">
        <v>234</v>
      </c>
      <c r="G873" s="1">
        <v>244409.74</v>
      </c>
      <c r="H873" s="1">
        <v>534927.54</v>
      </c>
    </row>
    <row r="874" spans="1:8" hidden="1" x14ac:dyDescent="0.25">
      <c r="A874">
        <v>333</v>
      </c>
      <c r="B874">
        <v>29</v>
      </c>
      <c r="C874">
        <v>35</v>
      </c>
      <c r="D874">
        <v>17</v>
      </c>
      <c r="E874">
        <v>4</v>
      </c>
      <c r="F874" t="s">
        <v>235</v>
      </c>
      <c r="G874" s="1">
        <v>0</v>
      </c>
      <c r="H874" s="1">
        <v>81646.759999999995</v>
      </c>
    </row>
    <row r="875" spans="1:8" hidden="1" x14ac:dyDescent="0.25">
      <c r="A875">
        <v>333</v>
      </c>
      <c r="B875">
        <v>29</v>
      </c>
      <c r="C875">
        <v>35</v>
      </c>
      <c r="D875">
        <v>17</v>
      </c>
      <c r="E875">
        <v>5</v>
      </c>
      <c r="F875" t="s">
        <v>233</v>
      </c>
      <c r="G875" s="1">
        <v>158866.32999999999</v>
      </c>
      <c r="H875" s="1">
        <v>158866.32999999999</v>
      </c>
    </row>
    <row r="876" spans="1:8" hidden="1" x14ac:dyDescent="0.25">
      <c r="A876">
        <v>333</v>
      </c>
      <c r="B876">
        <v>29</v>
      </c>
      <c r="C876">
        <v>35</v>
      </c>
      <c r="D876">
        <v>17</v>
      </c>
      <c r="E876">
        <v>6</v>
      </c>
      <c r="F876" t="s">
        <v>246</v>
      </c>
      <c r="G876" s="1">
        <v>0</v>
      </c>
      <c r="H876" s="1">
        <v>3983.88</v>
      </c>
    </row>
    <row r="877" spans="1:8" hidden="1" x14ac:dyDescent="0.25">
      <c r="A877">
        <v>333</v>
      </c>
      <c r="B877">
        <v>29</v>
      </c>
      <c r="C877">
        <v>35</v>
      </c>
      <c r="D877">
        <v>18</v>
      </c>
      <c r="E877">
        <v>1</v>
      </c>
      <c r="F877" t="s">
        <v>234</v>
      </c>
      <c r="G877" s="1">
        <v>19130.05</v>
      </c>
      <c r="H877" s="1">
        <v>32100.05</v>
      </c>
    </row>
    <row r="878" spans="1:8" hidden="1" x14ac:dyDescent="0.25">
      <c r="A878">
        <v>333</v>
      </c>
      <c r="B878">
        <v>29</v>
      </c>
      <c r="C878">
        <v>35</v>
      </c>
      <c r="D878">
        <v>18</v>
      </c>
      <c r="E878">
        <v>4</v>
      </c>
      <c r="F878" t="s">
        <v>235</v>
      </c>
      <c r="G878" s="1">
        <v>0</v>
      </c>
      <c r="H878" s="1">
        <v>19029.57</v>
      </c>
    </row>
    <row r="879" spans="1:8" hidden="1" x14ac:dyDescent="0.25">
      <c r="A879">
        <v>333</v>
      </c>
      <c r="B879">
        <v>29</v>
      </c>
      <c r="C879">
        <v>35</v>
      </c>
      <c r="D879">
        <v>18</v>
      </c>
      <c r="E879">
        <v>5</v>
      </c>
      <c r="F879" t="s">
        <v>233</v>
      </c>
      <c r="G879" s="1">
        <v>12434.53</v>
      </c>
      <c r="H879" s="1">
        <v>13269.35</v>
      </c>
    </row>
    <row r="880" spans="1:8" hidden="1" x14ac:dyDescent="0.25">
      <c r="A880">
        <v>333</v>
      </c>
      <c r="B880">
        <v>29</v>
      </c>
      <c r="C880">
        <v>35</v>
      </c>
      <c r="D880">
        <v>18</v>
      </c>
      <c r="E880">
        <v>6</v>
      </c>
      <c r="F880" t="s">
        <v>246</v>
      </c>
      <c r="G880" s="1">
        <v>0</v>
      </c>
      <c r="H880" s="1">
        <v>3120.23</v>
      </c>
    </row>
    <row r="881" spans="1:8" hidden="1" x14ac:dyDescent="0.25">
      <c r="A881">
        <v>333</v>
      </c>
      <c r="B881">
        <v>29</v>
      </c>
      <c r="C881">
        <v>35</v>
      </c>
      <c r="D881">
        <v>19</v>
      </c>
      <c r="E881">
        <v>1</v>
      </c>
      <c r="F881" t="s">
        <v>234</v>
      </c>
      <c r="G881" s="1">
        <v>731672.79</v>
      </c>
      <c r="H881" s="1">
        <v>1529567.85</v>
      </c>
    </row>
    <row r="882" spans="1:8" hidden="1" x14ac:dyDescent="0.25">
      <c r="A882">
        <v>333</v>
      </c>
      <c r="B882">
        <v>29</v>
      </c>
      <c r="C882">
        <v>35</v>
      </c>
      <c r="D882">
        <v>19</v>
      </c>
      <c r="E882">
        <v>4</v>
      </c>
      <c r="F882" t="s">
        <v>235</v>
      </c>
      <c r="G882" s="1">
        <v>0</v>
      </c>
      <c r="H882" s="1">
        <v>502653.61</v>
      </c>
    </row>
    <row r="883" spans="1:8" hidden="1" x14ac:dyDescent="0.25">
      <c r="A883">
        <v>333</v>
      </c>
      <c r="B883">
        <v>29</v>
      </c>
      <c r="C883">
        <v>35</v>
      </c>
      <c r="D883">
        <v>19</v>
      </c>
      <c r="E883">
        <v>5</v>
      </c>
      <c r="F883" t="s">
        <v>233</v>
      </c>
      <c r="G883" s="1">
        <v>411697.49</v>
      </c>
      <c r="H883" s="1">
        <v>411697.49</v>
      </c>
    </row>
    <row r="884" spans="1:8" hidden="1" x14ac:dyDescent="0.25">
      <c r="A884">
        <v>333</v>
      </c>
      <c r="B884">
        <v>29</v>
      </c>
      <c r="C884">
        <v>35</v>
      </c>
      <c r="D884">
        <v>19</v>
      </c>
      <c r="E884">
        <v>6</v>
      </c>
      <c r="F884" t="s">
        <v>246</v>
      </c>
      <c r="G884" s="1">
        <v>0</v>
      </c>
      <c r="H884" s="1">
        <v>2950.84</v>
      </c>
    </row>
    <row r="885" spans="1:8" hidden="1" x14ac:dyDescent="0.25">
      <c r="A885">
        <v>333</v>
      </c>
      <c r="B885">
        <v>29</v>
      </c>
      <c r="C885">
        <v>35</v>
      </c>
      <c r="D885">
        <v>20</v>
      </c>
      <c r="E885">
        <v>1</v>
      </c>
      <c r="F885" t="s">
        <v>234</v>
      </c>
      <c r="G885" s="1">
        <v>0</v>
      </c>
      <c r="H885" s="1">
        <v>1404.8</v>
      </c>
    </row>
    <row r="886" spans="1:8" hidden="1" x14ac:dyDescent="0.25">
      <c r="A886">
        <v>333</v>
      </c>
      <c r="B886">
        <v>29</v>
      </c>
      <c r="C886">
        <v>35</v>
      </c>
      <c r="D886">
        <v>20</v>
      </c>
      <c r="E886">
        <v>4</v>
      </c>
      <c r="F886" t="s">
        <v>235</v>
      </c>
      <c r="G886" s="1">
        <v>0</v>
      </c>
      <c r="H886" s="1">
        <v>1202.92</v>
      </c>
    </row>
    <row r="887" spans="1:8" hidden="1" x14ac:dyDescent="0.25">
      <c r="A887">
        <v>333</v>
      </c>
      <c r="B887">
        <v>29</v>
      </c>
      <c r="C887">
        <v>35</v>
      </c>
      <c r="D887">
        <v>20</v>
      </c>
      <c r="E887">
        <v>5</v>
      </c>
      <c r="F887" t="s">
        <v>233</v>
      </c>
      <c r="G887" s="1">
        <v>0</v>
      </c>
      <c r="H887" s="1">
        <v>5212.67</v>
      </c>
    </row>
    <row r="888" spans="1:8" hidden="1" x14ac:dyDescent="0.25">
      <c r="A888">
        <v>333</v>
      </c>
      <c r="B888">
        <v>29</v>
      </c>
      <c r="C888">
        <v>35</v>
      </c>
      <c r="D888">
        <v>21</v>
      </c>
      <c r="E888">
        <v>1</v>
      </c>
      <c r="F888" t="s">
        <v>234</v>
      </c>
      <c r="G888" s="1">
        <v>82653.740000000005</v>
      </c>
      <c r="H888" s="1">
        <v>168307.27</v>
      </c>
    </row>
    <row r="889" spans="1:8" hidden="1" x14ac:dyDescent="0.25">
      <c r="A889">
        <v>333</v>
      </c>
      <c r="B889">
        <v>29</v>
      </c>
      <c r="C889">
        <v>35</v>
      </c>
      <c r="D889">
        <v>21</v>
      </c>
      <c r="E889">
        <v>4</v>
      </c>
      <c r="F889" t="s">
        <v>235</v>
      </c>
      <c r="G889" s="1">
        <v>0</v>
      </c>
      <c r="H889" s="1">
        <v>145706.4</v>
      </c>
    </row>
    <row r="890" spans="1:8" hidden="1" x14ac:dyDescent="0.25">
      <c r="A890">
        <v>333</v>
      </c>
      <c r="B890">
        <v>29</v>
      </c>
      <c r="C890">
        <v>35</v>
      </c>
      <c r="D890">
        <v>21</v>
      </c>
      <c r="E890">
        <v>5</v>
      </c>
      <c r="F890" t="s">
        <v>233</v>
      </c>
      <c r="G890" s="1">
        <v>32412.720000000001</v>
      </c>
      <c r="H890" s="1">
        <v>101723.19</v>
      </c>
    </row>
    <row r="891" spans="1:8" hidden="1" x14ac:dyDescent="0.25">
      <c r="A891">
        <v>333</v>
      </c>
      <c r="B891">
        <v>29</v>
      </c>
      <c r="C891">
        <v>35</v>
      </c>
      <c r="D891">
        <v>21</v>
      </c>
      <c r="E891">
        <v>6</v>
      </c>
      <c r="F891" t="s">
        <v>246</v>
      </c>
      <c r="G891" s="1">
        <v>10</v>
      </c>
      <c r="H891" s="1">
        <v>114006.5</v>
      </c>
    </row>
    <row r="892" spans="1:8" hidden="1" x14ac:dyDescent="0.25">
      <c r="A892">
        <v>333</v>
      </c>
      <c r="B892">
        <v>29</v>
      </c>
      <c r="C892">
        <v>35</v>
      </c>
      <c r="D892">
        <v>22</v>
      </c>
      <c r="E892">
        <v>1</v>
      </c>
      <c r="F892" t="s">
        <v>234</v>
      </c>
      <c r="G892" s="1">
        <v>20416.75</v>
      </c>
      <c r="H892" s="1">
        <v>41470.19</v>
      </c>
    </row>
    <row r="893" spans="1:8" hidden="1" x14ac:dyDescent="0.25">
      <c r="A893">
        <v>333</v>
      </c>
      <c r="B893">
        <v>29</v>
      </c>
      <c r="C893">
        <v>35</v>
      </c>
      <c r="D893">
        <v>22</v>
      </c>
      <c r="E893">
        <v>4</v>
      </c>
      <c r="F893" t="s">
        <v>235</v>
      </c>
      <c r="G893" s="1">
        <v>0</v>
      </c>
      <c r="H893" s="1">
        <v>28189.53</v>
      </c>
    </row>
    <row r="894" spans="1:8" hidden="1" x14ac:dyDescent="0.25">
      <c r="A894">
        <v>333</v>
      </c>
      <c r="B894">
        <v>29</v>
      </c>
      <c r="C894">
        <v>35</v>
      </c>
      <c r="D894">
        <v>22</v>
      </c>
      <c r="E894">
        <v>5</v>
      </c>
      <c r="F894" t="s">
        <v>233</v>
      </c>
      <c r="G894" s="1">
        <v>13270.89</v>
      </c>
      <c r="H894" s="1">
        <v>13270.89</v>
      </c>
    </row>
    <row r="895" spans="1:8" hidden="1" x14ac:dyDescent="0.25">
      <c r="A895">
        <v>333</v>
      </c>
      <c r="B895">
        <v>29</v>
      </c>
      <c r="C895">
        <v>35</v>
      </c>
      <c r="D895">
        <v>22</v>
      </c>
      <c r="E895">
        <v>6</v>
      </c>
      <c r="F895" t="s">
        <v>246</v>
      </c>
      <c r="G895" s="1">
        <v>0</v>
      </c>
      <c r="H895" s="1">
        <v>642.24</v>
      </c>
    </row>
    <row r="896" spans="1:8" hidden="1" x14ac:dyDescent="0.25">
      <c r="A896">
        <v>333</v>
      </c>
      <c r="B896">
        <v>29</v>
      </c>
      <c r="C896">
        <v>35</v>
      </c>
      <c r="D896">
        <v>23</v>
      </c>
      <c r="E896">
        <v>1</v>
      </c>
      <c r="F896" t="s">
        <v>234</v>
      </c>
      <c r="G896" s="1">
        <v>0</v>
      </c>
      <c r="H896" s="1">
        <v>3964.48</v>
      </c>
    </row>
    <row r="897" spans="1:8" hidden="1" x14ac:dyDescent="0.25">
      <c r="A897">
        <v>333</v>
      </c>
      <c r="B897">
        <v>29</v>
      </c>
      <c r="C897">
        <v>35</v>
      </c>
      <c r="D897">
        <v>23</v>
      </c>
      <c r="E897">
        <v>4</v>
      </c>
      <c r="F897" t="s">
        <v>235</v>
      </c>
      <c r="G897" s="1">
        <v>0</v>
      </c>
      <c r="H897" s="1">
        <v>1080.24</v>
      </c>
    </row>
    <row r="898" spans="1:8" hidden="1" x14ac:dyDescent="0.25">
      <c r="A898">
        <v>333</v>
      </c>
      <c r="B898">
        <v>29</v>
      </c>
      <c r="C898">
        <v>35</v>
      </c>
      <c r="D898">
        <v>23</v>
      </c>
      <c r="E898">
        <v>5</v>
      </c>
      <c r="F898" t="s">
        <v>233</v>
      </c>
      <c r="G898" s="1">
        <v>0</v>
      </c>
      <c r="H898" s="1">
        <v>2866.56</v>
      </c>
    </row>
    <row r="899" spans="1:8" hidden="1" x14ac:dyDescent="0.25">
      <c r="A899">
        <v>333</v>
      </c>
      <c r="B899">
        <v>29</v>
      </c>
      <c r="C899">
        <v>35</v>
      </c>
      <c r="D899">
        <v>24</v>
      </c>
      <c r="E899">
        <v>1</v>
      </c>
      <c r="F899" t="s">
        <v>234</v>
      </c>
      <c r="G899" s="1">
        <v>74701.11</v>
      </c>
      <c r="H899" s="1">
        <v>132367.97</v>
      </c>
    </row>
    <row r="900" spans="1:8" hidden="1" x14ac:dyDescent="0.25">
      <c r="A900">
        <v>333</v>
      </c>
      <c r="B900">
        <v>29</v>
      </c>
      <c r="C900">
        <v>35</v>
      </c>
      <c r="D900">
        <v>24</v>
      </c>
      <c r="E900">
        <v>4</v>
      </c>
      <c r="F900" t="s">
        <v>235</v>
      </c>
      <c r="G900" s="1">
        <v>0</v>
      </c>
      <c r="H900" s="1">
        <v>77828.039999999994</v>
      </c>
    </row>
    <row r="901" spans="1:8" hidden="1" x14ac:dyDescent="0.25">
      <c r="A901">
        <v>333</v>
      </c>
      <c r="B901">
        <v>29</v>
      </c>
      <c r="C901">
        <v>35</v>
      </c>
      <c r="D901">
        <v>24</v>
      </c>
      <c r="E901">
        <v>5</v>
      </c>
      <c r="F901" t="s">
        <v>233</v>
      </c>
      <c r="G901" s="1">
        <v>48064.47</v>
      </c>
      <c r="H901" s="1">
        <v>48064.47</v>
      </c>
    </row>
    <row r="902" spans="1:8" hidden="1" x14ac:dyDescent="0.25">
      <c r="A902">
        <v>333</v>
      </c>
      <c r="B902">
        <v>29</v>
      </c>
      <c r="C902">
        <v>35</v>
      </c>
      <c r="D902">
        <v>24</v>
      </c>
      <c r="E902">
        <v>6</v>
      </c>
      <c r="F902" t="s">
        <v>246</v>
      </c>
      <c r="G902" s="1">
        <v>0</v>
      </c>
      <c r="H902" s="1">
        <v>9873.07</v>
      </c>
    </row>
    <row r="903" spans="1:8" hidden="1" x14ac:dyDescent="0.25">
      <c r="A903">
        <v>333</v>
      </c>
      <c r="B903">
        <v>29</v>
      </c>
      <c r="C903">
        <v>35</v>
      </c>
      <c r="D903">
        <v>25</v>
      </c>
      <c r="E903">
        <v>1</v>
      </c>
      <c r="F903" t="s">
        <v>234</v>
      </c>
      <c r="G903" s="1">
        <v>366817.23</v>
      </c>
      <c r="H903" s="1">
        <v>775572.71</v>
      </c>
    </row>
    <row r="904" spans="1:8" hidden="1" x14ac:dyDescent="0.25">
      <c r="A904">
        <v>333</v>
      </c>
      <c r="B904">
        <v>29</v>
      </c>
      <c r="C904">
        <v>35</v>
      </c>
      <c r="D904">
        <v>25</v>
      </c>
      <c r="E904">
        <v>4</v>
      </c>
      <c r="F904" t="s">
        <v>235</v>
      </c>
      <c r="G904" s="1">
        <v>0</v>
      </c>
      <c r="H904" s="1">
        <v>530510.06000000006</v>
      </c>
    </row>
    <row r="905" spans="1:8" hidden="1" x14ac:dyDescent="0.25">
      <c r="A905">
        <v>333</v>
      </c>
      <c r="B905">
        <v>29</v>
      </c>
      <c r="C905">
        <v>35</v>
      </c>
      <c r="D905">
        <v>25</v>
      </c>
      <c r="E905">
        <v>5</v>
      </c>
      <c r="F905" t="s">
        <v>233</v>
      </c>
      <c r="G905" s="1">
        <v>230572.83</v>
      </c>
      <c r="H905" s="1">
        <v>230572.83</v>
      </c>
    </row>
    <row r="906" spans="1:8" hidden="1" x14ac:dyDescent="0.25">
      <c r="A906">
        <v>333</v>
      </c>
      <c r="B906">
        <v>29</v>
      </c>
      <c r="C906">
        <v>35</v>
      </c>
      <c r="D906">
        <v>25</v>
      </c>
      <c r="E906">
        <v>6</v>
      </c>
      <c r="F906" t="s">
        <v>246</v>
      </c>
      <c r="G906" s="1">
        <v>0</v>
      </c>
      <c r="H906" s="1">
        <v>3918.1</v>
      </c>
    </row>
    <row r="907" spans="1:8" hidden="1" x14ac:dyDescent="0.25">
      <c r="A907">
        <v>333</v>
      </c>
      <c r="B907">
        <v>29</v>
      </c>
      <c r="C907">
        <v>35</v>
      </c>
      <c r="D907">
        <v>26</v>
      </c>
      <c r="E907">
        <v>1</v>
      </c>
      <c r="F907" t="s">
        <v>234</v>
      </c>
      <c r="G907" s="1">
        <v>22293.86</v>
      </c>
      <c r="H907" s="1">
        <v>48269.59</v>
      </c>
    </row>
    <row r="908" spans="1:8" hidden="1" x14ac:dyDescent="0.25">
      <c r="A908">
        <v>333</v>
      </c>
      <c r="B908">
        <v>29</v>
      </c>
      <c r="C908">
        <v>35</v>
      </c>
      <c r="D908">
        <v>26</v>
      </c>
      <c r="E908">
        <v>4</v>
      </c>
      <c r="F908" t="s">
        <v>235</v>
      </c>
      <c r="G908" s="1">
        <v>0</v>
      </c>
      <c r="H908" s="1">
        <v>21815.42</v>
      </c>
    </row>
    <row r="909" spans="1:8" hidden="1" x14ac:dyDescent="0.25">
      <c r="A909">
        <v>333</v>
      </c>
      <c r="B909">
        <v>29</v>
      </c>
      <c r="C909">
        <v>35</v>
      </c>
      <c r="D909">
        <v>26</v>
      </c>
      <c r="E909">
        <v>5</v>
      </c>
      <c r="F909" t="s">
        <v>233</v>
      </c>
      <c r="G909" s="1">
        <v>724.55</v>
      </c>
      <c r="H909" s="1">
        <v>15669.38</v>
      </c>
    </row>
    <row r="910" spans="1:8" hidden="1" x14ac:dyDescent="0.25">
      <c r="A910">
        <v>333</v>
      </c>
      <c r="B910">
        <v>29</v>
      </c>
      <c r="C910">
        <v>35</v>
      </c>
      <c r="D910">
        <v>26</v>
      </c>
      <c r="E910">
        <v>6</v>
      </c>
      <c r="F910" t="s">
        <v>246</v>
      </c>
      <c r="G910" s="1">
        <v>0</v>
      </c>
      <c r="H910" s="1">
        <v>51099.27</v>
      </c>
    </row>
    <row r="911" spans="1:8" hidden="1" x14ac:dyDescent="0.25">
      <c r="A911">
        <v>333</v>
      </c>
      <c r="B911">
        <v>29</v>
      </c>
      <c r="C911">
        <v>35</v>
      </c>
      <c r="D911">
        <v>27</v>
      </c>
      <c r="E911">
        <v>1</v>
      </c>
      <c r="F911" t="s">
        <v>234</v>
      </c>
      <c r="G911" s="1">
        <v>49609.15</v>
      </c>
      <c r="H911" s="1">
        <v>71014.7</v>
      </c>
    </row>
    <row r="912" spans="1:8" hidden="1" x14ac:dyDescent="0.25">
      <c r="A912">
        <v>333</v>
      </c>
      <c r="B912">
        <v>29</v>
      </c>
      <c r="C912">
        <v>35</v>
      </c>
      <c r="D912">
        <v>27</v>
      </c>
      <c r="E912">
        <v>4</v>
      </c>
      <c r="F912" t="s">
        <v>235</v>
      </c>
      <c r="G912" s="1">
        <v>0</v>
      </c>
      <c r="H912" s="1">
        <v>16937.009999999998</v>
      </c>
    </row>
    <row r="913" spans="1:8" hidden="1" x14ac:dyDescent="0.25">
      <c r="A913">
        <v>333</v>
      </c>
      <c r="B913">
        <v>29</v>
      </c>
      <c r="C913">
        <v>35</v>
      </c>
      <c r="D913">
        <v>27</v>
      </c>
      <c r="E913">
        <v>5</v>
      </c>
      <c r="F913" t="s">
        <v>233</v>
      </c>
      <c r="G913" s="1">
        <v>0</v>
      </c>
      <c r="H913" s="1">
        <v>62646.73</v>
      </c>
    </row>
    <row r="914" spans="1:8" hidden="1" x14ac:dyDescent="0.25">
      <c r="A914">
        <v>333</v>
      </c>
      <c r="B914">
        <v>29</v>
      </c>
      <c r="C914">
        <v>35</v>
      </c>
      <c r="D914">
        <v>27</v>
      </c>
      <c r="E914">
        <v>6</v>
      </c>
      <c r="F914" t="s">
        <v>246</v>
      </c>
      <c r="G914" s="1">
        <v>0</v>
      </c>
      <c r="H914" s="1">
        <v>6018.87</v>
      </c>
    </row>
    <row r="915" spans="1:8" hidden="1" x14ac:dyDescent="0.25">
      <c r="A915">
        <v>333</v>
      </c>
      <c r="B915">
        <v>29</v>
      </c>
      <c r="C915">
        <v>35</v>
      </c>
      <c r="D915">
        <v>28</v>
      </c>
      <c r="E915">
        <v>1</v>
      </c>
      <c r="F915" t="s">
        <v>234</v>
      </c>
      <c r="G915" s="1">
        <v>21842.5</v>
      </c>
      <c r="H915" s="1">
        <v>41787.21</v>
      </c>
    </row>
    <row r="916" spans="1:8" hidden="1" x14ac:dyDescent="0.25">
      <c r="A916">
        <v>333</v>
      </c>
      <c r="B916">
        <v>29</v>
      </c>
      <c r="C916">
        <v>35</v>
      </c>
      <c r="D916">
        <v>28</v>
      </c>
      <c r="E916">
        <v>2</v>
      </c>
      <c r="F916" t="s">
        <v>244</v>
      </c>
      <c r="G916" s="1">
        <v>0</v>
      </c>
      <c r="H916" s="1">
        <v>21424.52</v>
      </c>
    </row>
    <row r="917" spans="1:8" hidden="1" x14ac:dyDescent="0.25">
      <c r="A917">
        <v>333</v>
      </c>
      <c r="B917">
        <v>29</v>
      </c>
      <c r="C917">
        <v>35</v>
      </c>
      <c r="D917">
        <v>28</v>
      </c>
      <c r="E917">
        <v>4</v>
      </c>
      <c r="F917" t="s">
        <v>235</v>
      </c>
      <c r="G917" s="1">
        <v>0</v>
      </c>
      <c r="H917" s="1">
        <v>12910.78</v>
      </c>
    </row>
    <row r="918" spans="1:8" hidden="1" x14ac:dyDescent="0.25">
      <c r="A918">
        <v>333</v>
      </c>
      <c r="B918">
        <v>29</v>
      </c>
      <c r="C918">
        <v>35</v>
      </c>
      <c r="D918">
        <v>28</v>
      </c>
      <c r="E918">
        <v>5</v>
      </c>
      <c r="F918" t="s">
        <v>233</v>
      </c>
      <c r="G918" s="1">
        <v>0</v>
      </c>
      <c r="H918" s="1">
        <v>43849.02</v>
      </c>
    </row>
    <row r="919" spans="1:8" hidden="1" x14ac:dyDescent="0.25">
      <c r="A919">
        <v>333</v>
      </c>
      <c r="B919">
        <v>29</v>
      </c>
      <c r="C919">
        <v>35</v>
      </c>
      <c r="D919">
        <v>28</v>
      </c>
      <c r="E919">
        <v>6</v>
      </c>
      <c r="F919" t="s">
        <v>246</v>
      </c>
      <c r="G919" s="1">
        <v>0</v>
      </c>
      <c r="H919" s="1">
        <v>31907.9</v>
      </c>
    </row>
    <row r="920" spans="1:8" hidden="1" x14ac:dyDescent="0.25">
      <c r="A920">
        <v>333</v>
      </c>
      <c r="B920">
        <v>29</v>
      </c>
      <c r="C920">
        <v>35</v>
      </c>
      <c r="D920">
        <v>29</v>
      </c>
      <c r="E920">
        <v>1</v>
      </c>
      <c r="F920" t="s">
        <v>234</v>
      </c>
      <c r="G920" s="1">
        <v>44382.7</v>
      </c>
      <c r="H920" s="1">
        <v>108424.7</v>
      </c>
    </row>
    <row r="921" spans="1:8" hidden="1" x14ac:dyDescent="0.25">
      <c r="A921">
        <v>333</v>
      </c>
      <c r="B921">
        <v>29</v>
      </c>
      <c r="C921">
        <v>35</v>
      </c>
      <c r="D921">
        <v>29</v>
      </c>
      <c r="E921">
        <v>4</v>
      </c>
      <c r="F921" t="s">
        <v>235</v>
      </c>
      <c r="G921" s="1">
        <v>0</v>
      </c>
      <c r="H921" s="1">
        <v>24560.400000000001</v>
      </c>
    </row>
    <row r="922" spans="1:8" hidden="1" x14ac:dyDescent="0.25">
      <c r="A922">
        <v>333</v>
      </c>
      <c r="B922">
        <v>29</v>
      </c>
      <c r="C922">
        <v>35</v>
      </c>
      <c r="D922">
        <v>29</v>
      </c>
      <c r="E922">
        <v>5</v>
      </c>
      <c r="F922" t="s">
        <v>233</v>
      </c>
      <c r="G922" s="1">
        <v>20120.97</v>
      </c>
      <c r="H922" s="1">
        <v>31730.54</v>
      </c>
    </row>
    <row r="923" spans="1:8" hidden="1" x14ac:dyDescent="0.25">
      <c r="A923">
        <v>333</v>
      </c>
      <c r="B923">
        <v>29</v>
      </c>
      <c r="C923">
        <v>35</v>
      </c>
      <c r="D923">
        <v>29</v>
      </c>
      <c r="E923">
        <v>6</v>
      </c>
      <c r="F923" t="s">
        <v>246</v>
      </c>
      <c r="G923" s="1">
        <v>0</v>
      </c>
      <c r="H923" s="1">
        <v>2494</v>
      </c>
    </row>
    <row r="924" spans="1:8" hidden="1" x14ac:dyDescent="0.25">
      <c r="A924">
        <v>333</v>
      </c>
      <c r="B924">
        <v>29</v>
      </c>
      <c r="C924">
        <v>35</v>
      </c>
      <c r="D924">
        <v>30</v>
      </c>
      <c r="E924">
        <v>1</v>
      </c>
      <c r="F924" t="s">
        <v>234</v>
      </c>
      <c r="G924" s="1">
        <v>986789.81</v>
      </c>
      <c r="H924" s="1">
        <v>1825210.94</v>
      </c>
    </row>
    <row r="925" spans="1:8" hidden="1" x14ac:dyDescent="0.25">
      <c r="A925">
        <v>333</v>
      </c>
      <c r="B925">
        <v>29</v>
      </c>
      <c r="C925">
        <v>35</v>
      </c>
      <c r="D925">
        <v>30</v>
      </c>
      <c r="E925">
        <v>3</v>
      </c>
      <c r="F925" t="s">
        <v>245</v>
      </c>
      <c r="G925" s="1">
        <v>0</v>
      </c>
      <c r="H925" s="1">
        <v>11019</v>
      </c>
    </row>
    <row r="926" spans="1:8" hidden="1" x14ac:dyDescent="0.25">
      <c r="A926">
        <v>333</v>
      </c>
      <c r="B926">
        <v>29</v>
      </c>
      <c r="C926">
        <v>35</v>
      </c>
      <c r="D926">
        <v>30</v>
      </c>
      <c r="E926">
        <v>4</v>
      </c>
      <c r="F926" t="s">
        <v>235</v>
      </c>
      <c r="G926" s="1">
        <v>0</v>
      </c>
      <c r="H926" s="1">
        <v>328126.2</v>
      </c>
    </row>
    <row r="927" spans="1:8" hidden="1" x14ac:dyDescent="0.25">
      <c r="A927">
        <v>333</v>
      </c>
      <c r="B927">
        <v>29</v>
      </c>
      <c r="C927">
        <v>35</v>
      </c>
      <c r="D927">
        <v>30</v>
      </c>
      <c r="E927">
        <v>5</v>
      </c>
      <c r="F927" t="s">
        <v>233</v>
      </c>
      <c r="G927" s="1">
        <v>81077.94</v>
      </c>
      <c r="H927" s="1">
        <v>517346.33</v>
      </c>
    </row>
    <row r="928" spans="1:8" hidden="1" x14ac:dyDescent="0.25">
      <c r="A928">
        <v>333</v>
      </c>
      <c r="B928">
        <v>29</v>
      </c>
      <c r="C928">
        <v>35</v>
      </c>
      <c r="D928">
        <v>30</v>
      </c>
      <c r="E928">
        <v>6</v>
      </c>
      <c r="F928" t="s">
        <v>246</v>
      </c>
      <c r="G928" s="1">
        <v>0</v>
      </c>
      <c r="H928" s="1">
        <v>845666.73</v>
      </c>
    </row>
    <row r="929" spans="1:8" hidden="1" x14ac:dyDescent="0.25">
      <c r="A929">
        <v>333</v>
      </c>
      <c r="B929">
        <v>29</v>
      </c>
      <c r="C929">
        <v>38</v>
      </c>
      <c r="D929">
        <v>1</v>
      </c>
      <c r="E929">
        <v>2</v>
      </c>
      <c r="F929" t="s">
        <v>244</v>
      </c>
      <c r="G929" s="1">
        <v>0</v>
      </c>
      <c r="H929" s="1">
        <v>656.05</v>
      </c>
    </row>
    <row r="930" spans="1:8" hidden="1" x14ac:dyDescent="0.25">
      <c r="A930">
        <v>333</v>
      </c>
      <c r="B930">
        <v>29</v>
      </c>
      <c r="C930">
        <v>38</v>
      </c>
      <c r="D930">
        <v>2</v>
      </c>
      <c r="E930">
        <v>1</v>
      </c>
      <c r="F930" t="s">
        <v>234</v>
      </c>
      <c r="G930" s="1">
        <v>78319.67</v>
      </c>
      <c r="H930" s="1">
        <v>106462.97</v>
      </c>
    </row>
    <row r="931" spans="1:8" hidden="1" x14ac:dyDescent="0.25">
      <c r="A931">
        <v>333</v>
      </c>
      <c r="B931">
        <v>29</v>
      </c>
      <c r="C931">
        <v>38</v>
      </c>
      <c r="D931">
        <v>2</v>
      </c>
      <c r="E931">
        <v>4</v>
      </c>
      <c r="F931" t="s">
        <v>235</v>
      </c>
      <c r="G931" s="1">
        <v>0</v>
      </c>
      <c r="H931" s="1">
        <v>29095.7</v>
      </c>
    </row>
    <row r="932" spans="1:8" hidden="1" x14ac:dyDescent="0.25">
      <c r="A932">
        <v>333</v>
      </c>
      <c r="B932">
        <v>29</v>
      </c>
      <c r="C932">
        <v>38</v>
      </c>
      <c r="D932">
        <v>2</v>
      </c>
      <c r="E932">
        <v>5</v>
      </c>
      <c r="F932" t="s">
        <v>233</v>
      </c>
      <c r="G932" s="1">
        <v>0</v>
      </c>
      <c r="H932" s="1">
        <v>113707.68</v>
      </c>
    </row>
    <row r="933" spans="1:8" hidden="1" x14ac:dyDescent="0.25">
      <c r="A933">
        <v>333</v>
      </c>
      <c r="B933">
        <v>29</v>
      </c>
      <c r="C933">
        <v>38</v>
      </c>
      <c r="D933">
        <v>3</v>
      </c>
      <c r="E933">
        <v>1</v>
      </c>
      <c r="F933" t="s">
        <v>234</v>
      </c>
      <c r="G933" s="1">
        <v>759009.09</v>
      </c>
      <c r="H933" s="1">
        <v>1592218.54</v>
      </c>
    </row>
    <row r="934" spans="1:8" hidden="1" x14ac:dyDescent="0.25">
      <c r="A934">
        <v>333</v>
      </c>
      <c r="B934">
        <v>29</v>
      </c>
      <c r="C934">
        <v>38</v>
      </c>
      <c r="D934">
        <v>3</v>
      </c>
      <c r="E934">
        <v>2</v>
      </c>
      <c r="F934" t="s">
        <v>244</v>
      </c>
      <c r="G934" s="1">
        <v>0</v>
      </c>
      <c r="H934" s="1">
        <v>88830</v>
      </c>
    </row>
    <row r="935" spans="1:8" hidden="1" x14ac:dyDescent="0.25">
      <c r="A935">
        <v>333</v>
      </c>
      <c r="B935">
        <v>29</v>
      </c>
      <c r="C935">
        <v>38</v>
      </c>
      <c r="D935">
        <v>3</v>
      </c>
      <c r="E935">
        <v>4</v>
      </c>
      <c r="F935" t="s">
        <v>235</v>
      </c>
      <c r="G935" s="1">
        <v>0</v>
      </c>
      <c r="H935" s="1">
        <v>562161.81999999995</v>
      </c>
    </row>
    <row r="936" spans="1:8" hidden="1" x14ac:dyDescent="0.25">
      <c r="A936">
        <v>333</v>
      </c>
      <c r="B936">
        <v>29</v>
      </c>
      <c r="C936">
        <v>38</v>
      </c>
      <c r="D936">
        <v>3</v>
      </c>
      <c r="E936">
        <v>5</v>
      </c>
      <c r="F936" t="s">
        <v>233</v>
      </c>
      <c r="G936" s="1">
        <v>388452.78</v>
      </c>
      <c r="H936" s="1">
        <v>565356.52</v>
      </c>
    </row>
    <row r="937" spans="1:8" hidden="1" x14ac:dyDescent="0.25">
      <c r="A937">
        <v>333</v>
      </c>
      <c r="B937">
        <v>29</v>
      </c>
      <c r="C937">
        <v>38</v>
      </c>
      <c r="D937">
        <v>4</v>
      </c>
      <c r="E937">
        <v>1</v>
      </c>
      <c r="F937" t="s">
        <v>234</v>
      </c>
      <c r="G937" s="1">
        <v>323819.52000000002</v>
      </c>
      <c r="H937" s="1">
        <v>627700.71</v>
      </c>
    </row>
    <row r="938" spans="1:8" hidden="1" x14ac:dyDescent="0.25">
      <c r="A938">
        <v>333</v>
      </c>
      <c r="B938">
        <v>29</v>
      </c>
      <c r="C938">
        <v>38</v>
      </c>
      <c r="D938">
        <v>4</v>
      </c>
      <c r="E938">
        <v>4</v>
      </c>
      <c r="F938" t="s">
        <v>235</v>
      </c>
      <c r="G938" s="1">
        <v>0</v>
      </c>
      <c r="H938" s="1">
        <v>195082.03</v>
      </c>
    </row>
    <row r="939" spans="1:8" hidden="1" x14ac:dyDescent="0.25">
      <c r="A939">
        <v>333</v>
      </c>
      <c r="B939">
        <v>29</v>
      </c>
      <c r="C939">
        <v>38</v>
      </c>
      <c r="D939">
        <v>4</v>
      </c>
      <c r="E939">
        <v>5</v>
      </c>
      <c r="F939" t="s">
        <v>233</v>
      </c>
      <c r="G939" s="1">
        <v>210482.7</v>
      </c>
      <c r="H939" s="1">
        <v>210482.7</v>
      </c>
    </row>
    <row r="940" spans="1:8" hidden="1" x14ac:dyDescent="0.25">
      <c r="A940">
        <v>333</v>
      </c>
      <c r="B940">
        <v>29</v>
      </c>
      <c r="C940">
        <v>38</v>
      </c>
      <c r="D940">
        <v>5</v>
      </c>
      <c r="E940">
        <v>1</v>
      </c>
      <c r="F940" t="s">
        <v>234</v>
      </c>
      <c r="G940" s="1">
        <v>76866.820000000007</v>
      </c>
      <c r="H940" s="1">
        <v>146181.66</v>
      </c>
    </row>
    <row r="941" spans="1:8" hidden="1" x14ac:dyDescent="0.25">
      <c r="A941">
        <v>333</v>
      </c>
      <c r="B941">
        <v>29</v>
      </c>
      <c r="C941">
        <v>38</v>
      </c>
      <c r="D941">
        <v>5</v>
      </c>
      <c r="E941">
        <v>4</v>
      </c>
      <c r="F941" t="s">
        <v>235</v>
      </c>
      <c r="G941" s="1">
        <v>0</v>
      </c>
      <c r="H941" s="1">
        <v>54646.98</v>
      </c>
    </row>
    <row r="942" spans="1:8" hidden="1" x14ac:dyDescent="0.25">
      <c r="A942">
        <v>333</v>
      </c>
      <c r="B942">
        <v>29</v>
      </c>
      <c r="C942">
        <v>38</v>
      </c>
      <c r="D942">
        <v>5</v>
      </c>
      <c r="E942">
        <v>5</v>
      </c>
      <c r="F942" t="s">
        <v>233</v>
      </c>
      <c r="G942" s="1">
        <v>38207.39</v>
      </c>
      <c r="H942" s="1">
        <v>53905.46</v>
      </c>
    </row>
    <row r="943" spans="1:8" hidden="1" x14ac:dyDescent="0.25">
      <c r="A943">
        <v>333</v>
      </c>
      <c r="B943">
        <v>29</v>
      </c>
      <c r="C943">
        <v>38</v>
      </c>
      <c r="D943">
        <v>6</v>
      </c>
      <c r="E943">
        <v>1</v>
      </c>
      <c r="F943" t="s">
        <v>234</v>
      </c>
      <c r="G943" s="1">
        <v>18467.75</v>
      </c>
      <c r="H943" s="1">
        <v>36774.269999999997</v>
      </c>
    </row>
    <row r="944" spans="1:8" hidden="1" x14ac:dyDescent="0.25">
      <c r="A944">
        <v>333</v>
      </c>
      <c r="B944">
        <v>29</v>
      </c>
      <c r="C944">
        <v>38</v>
      </c>
      <c r="D944">
        <v>6</v>
      </c>
      <c r="E944">
        <v>4</v>
      </c>
      <c r="F944" t="s">
        <v>235</v>
      </c>
      <c r="G944" s="1">
        <v>0</v>
      </c>
      <c r="H944" s="1">
        <v>10833.93</v>
      </c>
    </row>
    <row r="945" spans="1:8" hidden="1" x14ac:dyDescent="0.25">
      <c r="A945">
        <v>333</v>
      </c>
      <c r="B945">
        <v>29</v>
      </c>
      <c r="C945">
        <v>38</v>
      </c>
      <c r="D945">
        <v>6</v>
      </c>
      <c r="E945">
        <v>5</v>
      </c>
      <c r="F945" t="s">
        <v>233</v>
      </c>
      <c r="G945" s="1">
        <v>12004.02</v>
      </c>
      <c r="H945" s="1">
        <v>12004.02</v>
      </c>
    </row>
    <row r="946" spans="1:8" hidden="1" x14ac:dyDescent="0.25">
      <c r="A946">
        <v>333</v>
      </c>
      <c r="B946">
        <v>29</v>
      </c>
      <c r="C946">
        <v>38</v>
      </c>
      <c r="D946">
        <v>8</v>
      </c>
      <c r="E946">
        <v>1</v>
      </c>
      <c r="F946" t="s">
        <v>234</v>
      </c>
      <c r="G946" s="1">
        <v>87999.23</v>
      </c>
      <c r="H946" s="1">
        <v>166470.5</v>
      </c>
    </row>
    <row r="947" spans="1:8" hidden="1" x14ac:dyDescent="0.25">
      <c r="A947">
        <v>333</v>
      </c>
      <c r="B947">
        <v>29</v>
      </c>
      <c r="C947">
        <v>38</v>
      </c>
      <c r="D947">
        <v>8</v>
      </c>
      <c r="E947">
        <v>4</v>
      </c>
      <c r="F947" t="s">
        <v>235</v>
      </c>
      <c r="G947" s="1">
        <v>0</v>
      </c>
      <c r="H947" s="1">
        <v>23682.48</v>
      </c>
    </row>
    <row r="948" spans="1:8" hidden="1" x14ac:dyDescent="0.25">
      <c r="A948">
        <v>333</v>
      </c>
      <c r="B948">
        <v>29</v>
      </c>
      <c r="C948">
        <v>38</v>
      </c>
      <c r="D948">
        <v>8</v>
      </c>
      <c r="E948">
        <v>5</v>
      </c>
      <c r="F948" t="s">
        <v>233</v>
      </c>
      <c r="G948" s="1">
        <v>50545.42</v>
      </c>
      <c r="H948" s="1">
        <v>50545.42</v>
      </c>
    </row>
    <row r="949" spans="1:8" hidden="1" x14ac:dyDescent="0.25">
      <c r="A949">
        <v>333</v>
      </c>
      <c r="B949">
        <v>29</v>
      </c>
      <c r="C949">
        <v>42</v>
      </c>
      <c r="D949">
        <v>1</v>
      </c>
      <c r="E949">
        <v>1</v>
      </c>
      <c r="F949" t="s">
        <v>234</v>
      </c>
      <c r="G949" s="1">
        <v>446720.76</v>
      </c>
      <c r="H949" s="1">
        <v>1032410.51</v>
      </c>
    </row>
    <row r="950" spans="1:8" hidden="1" x14ac:dyDescent="0.25">
      <c r="A950">
        <v>333</v>
      </c>
      <c r="B950">
        <v>29</v>
      </c>
      <c r="C950">
        <v>42</v>
      </c>
      <c r="D950">
        <v>1</v>
      </c>
      <c r="E950">
        <v>4</v>
      </c>
      <c r="F950" t="s">
        <v>235</v>
      </c>
      <c r="G950" s="1">
        <v>0</v>
      </c>
      <c r="H950" s="1">
        <v>341325.33</v>
      </c>
    </row>
    <row r="951" spans="1:8" hidden="1" x14ac:dyDescent="0.25">
      <c r="A951">
        <v>333</v>
      </c>
      <c r="B951">
        <v>29</v>
      </c>
      <c r="C951">
        <v>42</v>
      </c>
      <c r="D951">
        <v>1</v>
      </c>
      <c r="E951">
        <v>5</v>
      </c>
      <c r="F951" t="s">
        <v>233</v>
      </c>
      <c r="G951" s="1">
        <v>290368.5</v>
      </c>
      <c r="H951" s="1">
        <v>290368.5</v>
      </c>
    </row>
    <row r="952" spans="1:8" hidden="1" x14ac:dyDescent="0.25">
      <c r="A952">
        <v>333</v>
      </c>
      <c r="B952">
        <v>29</v>
      </c>
      <c r="C952">
        <v>43</v>
      </c>
      <c r="D952">
        <v>1</v>
      </c>
      <c r="E952">
        <v>1</v>
      </c>
      <c r="F952" t="s">
        <v>234</v>
      </c>
      <c r="G952" s="1">
        <v>1166.0899999999999</v>
      </c>
      <c r="H952" s="1">
        <v>136544.69</v>
      </c>
    </row>
    <row r="953" spans="1:8" hidden="1" x14ac:dyDescent="0.25">
      <c r="A953">
        <v>333</v>
      </c>
      <c r="B953">
        <v>29</v>
      </c>
      <c r="C953">
        <v>43</v>
      </c>
      <c r="D953">
        <v>1</v>
      </c>
      <c r="E953">
        <v>4</v>
      </c>
      <c r="F953" t="s">
        <v>235</v>
      </c>
      <c r="G953" s="1">
        <v>0</v>
      </c>
      <c r="H953" s="1">
        <v>64896.9</v>
      </c>
    </row>
    <row r="954" spans="1:8" hidden="1" x14ac:dyDescent="0.25">
      <c r="A954">
        <v>333</v>
      </c>
      <c r="B954">
        <v>29</v>
      </c>
      <c r="C954">
        <v>43</v>
      </c>
      <c r="D954">
        <v>1</v>
      </c>
      <c r="E954">
        <v>5</v>
      </c>
      <c r="F954" t="s">
        <v>233</v>
      </c>
      <c r="G954" s="1">
        <v>0</v>
      </c>
      <c r="H954" s="1">
        <v>257251.15</v>
      </c>
    </row>
    <row r="955" spans="1:8" hidden="1" x14ac:dyDescent="0.25">
      <c r="A955">
        <v>333</v>
      </c>
      <c r="B955">
        <v>29</v>
      </c>
      <c r="C955">
        <v>43</v>
      </c>
      <c r="D955">
        <v>2</v>
      </c>
      <c r="E955">
        <v>1</v>
      </c>
      <c r="F955" t="s">
        <v>234</v>
      </c>
      <c r="G955" s="1">
        <v>302150.03000000003</v>
      </c>
      <c r="H955" s="1">
        <v>499641.36</v>
      </c>
    </row>
    <row r="956" spans="1:8" hidden="1" x14ac:dyDescent="0.25">
      <c r="A956">
        <v>333</v>
      </c>
      <c r="B956">
        <v>29</v>
      </c>
      <c r="C956">
        <v>43</v>
      </c>
      <c r="D956">
        <v>2</v>
      </c>
      <c r="E956">
        <v>4</v>
      </c>
      <c r="F956" t="s">
        <v>235</v>
      </c>
      <c r="G956" s="1">
        <v>0</v>
      </c>
      <c r="H956" s="1">
        <v>351804.15</v>
      </c>
    </row>
    <row r="957" spans="1:8" hidden="1" x14ac:dyDescent="0.25">
      <c r="A957">
        <v>333</v>
      </c>
      <c r="B957">
        <v>29</v>
      </c>
      <c r="C957">
        <v>43</v>
      </c>
      <c r="D957">
        <v>2</v>
      </c>
      <c r="E957">
        <v>5</v>
      </c>
      <c r="F957" t="s">
        <v>233</v>
      </c>
      <c r="G957" s="1">
        <v>135222.5</v>
      </c>
      <c r="H957" s="1">
        <v>137360.91</v>
      </c>
    </row>
    <row r="958" spans="1:8" hidden="1" x14ac:dyDescent="0.25">
      <c r="A958">
        <v>333</v>
      </c>
      <c r="B958">
        <v>29</v>
      </c>
      <c r="C958">
        <v>43</v>
      </c>
      <c r="D958">
        <v>3</v>
      </c>
      <c r="E958">
        <v>1</v>
      </c>
      <c r="F958" t="s">
        <v>234</v>
      </c>
      <c r="G958" s="1">
        <v>0</v>
      </c>
      <c r="H958" s="1">
        <v>153478.29</v>
      </c>
    </row>
    <row r="959" spans="1:8" hidden="1" x14ac:dyDescent="0.25">
      <c r="A959">
        <v>333</v>
      </c>
      <c r="B959">
        <v>29</v>
      </c>
      <c r="C959">
        <v>43</v>
      </c>
      <c r="D959">
        <v>3</v>
      </c>
      <c r="E959">
        <v>4</v>
      </c>
      <c r="F959" t="s">
        <v>235</v>
      </c>
      <c r="G959" s="1">
        <v>0</v>
      </c>
      <c r="H959" s="1">
        <v>4345.04</v>
      </c>
    </row>
    <row r="960" spans="1:8" hidden="1" x14ac:dyDescent="0.25">
      <c r="A960">
        <v>333</v>
      </c>
      <c r="B960">
        <v>29</v>
      </c>
      <c r="C960">
        <v>43</v>
      </c>
      <c r="D960">
        <v>3</v>
      </c>
      <c r="E960">
        <v>5</v>
      </c>
      <c r="F960" t="s">
        <v>233</v>
      </c>
      <c r="G960" s="1">
        <v>0</v>
      </c>
      <c r="H960" s="1">
        <v>9056.92</v>
      </c>
    </row>
    <row r="961" spans="1:8" hidden="1" x14ac:dyDescent="0.25">
      <c r="A961">
        <v>333</v>
      </c>
      <c r="B961">
        <v>29</v>
      </c>
      <c r="C961">
        <v>55</v>
      </c>
      <c r="D961">
        <v>1</v>
      </c>
      <c r="E961">
        <v>1</v>
      </c>
      <c r="F961" t="s">
        <v>234</v>
      </c>
      <c r="G961" s="1">
        <v>12672.16</v>
      </c>
      <c r="H961" s="1">
        <v>15257.59</v>
      </c>
    </row>
    <row r="962" spans="1:8" hidden="1" x14ac:dyDescent="0.25">
      <c r="A962">
        <v>333</v>
      </c>
      <c r="B962">
        <v>29</v>
      </c>
      <c r="C962">
        <v>55</v>
      </c>
      <c r="D962">
        <v>1</v>
      </c>
      <c r="E962">
        <v>4</v>
      </c>
      <c r="F962" t="s">
        <v>235</v>
      </c>
      <c r="G962" s="1">
        <v>0</v>
      </c>
      <c r="H962" s="1">
        <v>130789.45</v>
      </c>
    </row>
    <row r="963" spans="1:8" hidden="1" x14ac:dyDescent="0.25">
      <c r="A963">
        <v>333</v>
      </c>
      <c r="B963">
        <v>29</v>
      </c>
      <c r="C963">
        <v>55</v>
      </c>
      <c r="D963">
        <v>2</v>
      </c>
      <c r="E963">
        <v>1</v>
      </c>
      <c r="F963" t="s">
        <v>234</v>
      </c>
      <c r="G963" s="1">
        <v>20786.38</v>
      </c>
      <c r="H963" s="1">
        <v>35448.46</v>
      </c>
    </row>
    <row r="964" spans="1:8" hidden="1" x14ac:dyDescent="0.25">
      <c r="A964">
        <v>333</v>
      </c>
      <c r="B964">
        <v>29</v>
      </c>
      <c r="C964">
        <v>55</v>
      </c>
      <c r="D964">
        <v>2</v>
      </c>
      <c r="E964">
        <v>4</v>
      </c>
      <c r="F964" t="s">
        <v>235</v>
      </c>
      <c r="G964" s="1">
        <v>0</v>
      </c>
      <c r="H964" s="1">
        <v>12928.74</v>
      </c>
    </row>
    <row r="965" spans="1:8" hidden="1" x14ac:dyDescent="0.25">
      <c r="A965">
        <v>333</v>
      </c>
      <c r="B965">
        <v>29</v>
      </c>
      <c r="C965">
        <v>58</v>
      </c>
      <c r="D965">
        <v>1</v>
      </c>
      <c r="E965">
        <v>1</v>
      </c>
      <c r="F965" t="s">
        <v>234</v>
      </c>
      <c r="G965" s="1">
        <v>462.52</v>
      </c>
      <c r="H965" s="1">
        <v>13626.45</v>
      </c>
    </row>
    <row r="966" spans="1:8" hidden="1" x14ac:dyDescent="0.25">
      <c r="A966">
        <v>333</v>
      </c>
      <c r="B966">
        <v>29</v>
      </c>
      <c r="C966">
        <v>58</v>
      </c>
      <c r="D966">
        <v>1</v>
      </c>
      <c r="E966">
        <v>4</v>
      </c>
      <c r="F966" t="s">
        <v>235</v>
      </c>
      <c r="G966" s="1">
        <v>0</v>
      </c>
      <c r="H966" s="1">
        <v>13232.47</v>
      </c>
    </row>
    <row r="967" spans="1:8" hidden="1" x14ac:dyDescent="0.25">
      <c r="A967">
        <v>333</v>
      </c>
      <c r="B967">
        <v>29</v>
      </c>
      <c r="C967">
        <v>58</v>
      </c>
      <c r="D967">
        <v>1</v>
      </c>
      <c r="E967">
        <v>5</v>
      </c>
      <c r="F967" t="s">
        <v>233</v>
      </c>
      <c r="G967" s="1">
        <v>21874.3</v>
      </c>
      <c r="H967" s="1">
        <v>26409.87</v>
      </c>
    </row>
    <row r="968" spans="1:8" hidden="1" x14ac:dyDescent="0.25">
      <c r="A968">
        <v>333</v>
      </c>
      <c r="B968">
        <v>29</v>
      </c>
      <c r="C968">
        <v>58</v>
      </c>
      <c r="D968">
        <v>2</v>
      </c>
      <c r="E968">
        <v>1</v>
      </c>
      <c r="F968" t="s">
        <v>234</v>
      </c>
      <c r="G968" s="1">
        <v>3971.04</v>
      </c>
      <c r="H968" s="1">
        <v>194250.72</v>
      </c>
    </row>
    <row r="969" spans="1:8" hidden="1" x14ac:dyDescent="0.25">
      <c r="A969">
        <v>333</v>
      </c>
      <c r="B969">
        <v>29</v>
      </c>
      <c r="C969">
        <v>58</v>
      </c>
      <c r="D969">
        <v>2</v>
      </c>
      <c r="E969">
        <v>4</v>
      </c>
      <c r="F969" t="s">
        <v>235</v>
      </c>
      <c r="G969" s="1">
        <v>0</v>
      </c>
      <c r="H969" s="1">
        <v>182848.73</v>
      </c>
    </row>
    <row r="970" spans="1:8" hidden="1" x14ac:dyDescent="0.25">
      <c r="A970">
        <v>333</v>
      </c>
      <c r="B970">
        <v>29</v>
      </c>
      <c r="C970">
        <v>58</v>
      </c>
      <c r="D970">
        <v>2</v>
      </c>
      <c r="E970">
        <v>5</v>
      </c>
      <c r="F970" t="s">
        <v>233</v>
      </c>
      <c r="G970" s="1">
        <v>275150.09000000003</v>
      </c>
      <c r="H970" s="1">
        <v>275150.44</v>
      </c>
    </row>
    <row r="971" spans="1:8" hidden="1" x14ac:dyDescent="0.25">
      <c r="A971">
        <v>333</v>
      </c>
      <c r="B971">
        <v>29</v>
      </c>
      <c r="C971">
        <v>60</v>
      </c>
      <c r="D971">
        <v>1</v>
      </c>
      <c r="E971">
        <v>1</v>
      </c>
      <c r="F971" t="s">
        <v>234</v>
      </c>
      <c r="G971" s="1">
        <v>1604.74</v>
      </c>
      <c r="H971" s="1">
        <v>3162.65</v>
      </c>
    </row>
    <row r="972" spans="1:8" hidden="1" x14ac:dyDescent="0.25">
      <c r="A972">
        <v>333</v>
      </c>
      <c r="B972">
        <v>29</v>
      </c>
      <c r="C972">
        <v>60</v>
      </c>
      <c r="D972">
        <v>1</v>
      </c>
      <c r="E972">
        <v>4</v>
      </c>
      <c r="F972" t="s">
        <v>235</v>
      </c>
      <c r="G972" s="1">
        <v>0</v>
      </c>
      <c r="H972" s="1">
        <v>1477.19</v>
      </c>
    </row>
    <row r="973" spans="1:8" hidden="1" x14ac:dyDescent="0.25">
      <c r="A973">
        <v>333</v>
      </c>
      <c r="B973">
        <v>29</v>
      </c>
      <c r="C973">
        <v>60</v>
      </c>
      <c r="D973">
        <v>1</v>
      </c>
      <c r="E973">
        <v>5</v>
      </c>
      <c r="F973" t="s">
        <v>233</v>
      </c>
      <c r="G973" s="1">
        <v>0</v>
      </c>
      <c r="H973" s="1">
        <v>6737.11</v>
      </c>
    </row>
    <row r="974" spans="1:8" hidden="1" x14ac:dyDescent="0.25">
      <c r="A974">
        <v>333</v>
      </c>
      <c r="B974">
        <v>29</v>
      </c>
      <c r="C974">
        <v>60</v>
      </c>
      <c r="D974">
        <v>2</v>
      </c>
      <c r="E974">
        <v>1</v>
      </c>
      <c r="F974" t="s">
        <v>234</v>
      </c>
      <c r="G974" s="1">
        <v>7858.41</v>
      </c>
      <c r="H974" s="1">
        <v>16742.91</v>
      </c>
    </row>
    <row r="975" spans="1:8" hidden="1" x14ac:dyDescent="0.25">
      <c r="A975">
        <v>333</v>
      </c>
      <c r="B975">
        <v>29</v>
      </c>
      <c r="C975">
        <v>60</v>
      </c>
      <c r="D975">
        <v>3</v>
      </c>
      <c r="E975">
        <v>1</v>
      </c>
      <c r="F975" t="s">
        <v>234</v>
      </c>
      <c r="G975" s="1">
        <v>106383.27</v>
      </c>
      <c r="H975" s="1">
        <v>196655.16</v>
      </c>
    </row>
    <row r="976" spans="1:8" hidden="1" x14ac:dyDescent="0.25">
      <c r="A976">
        <v>333</v>
      </c>
      <c r="B976">
        <v>29</v>
      </c>
      <c r="C976">
        <v>60</v>
      </c>
      <c r="D976">
        <v>3</v>
      </c>
      <c r="E976">
        <v>4</v>
      </c>
      <c r="F976" t="s">
        <v>235</v>
      </c>
      <c r="G976" s="1">
        <v>0</v>
      </c>
      <c r="H976" s="1">
        <v>76204.929999999993</v>
      </c>
    </row>
    <row r="977" spans="1:8" hidden="1" x14ac:dyDescent="0.25">
      <c r="A977">
        <v>333</v>
      </c>
      <c r="B977">
        <v>29</v>
      </c>
      <c r="C977">
        <v>60</v>
      </c>
      <c r="D977">
        <v>3</v>
      </c>
      <c r="E977">
        <v>5</v>
      </c>
      <c r="F977" t="s">
        <v>233</v>
      </c>
      <c r="G977" s="1">
        <v>51861.84</v>
      </c>
      <c r="H977" s="1">
        <v>75253.16</v>
      </c>
    </row>
    <row r="978" spans="1:8" hidden="1" x14ac:dyDescent="0.25">
      <c r="A978">
        <v>333</v>
      </c>
      <c r="B978">
        <v>29</v>
      </c>
      <c r="C978">
        <v>60</v>
      </c>
      <c r="D978">
        <v>4</v>
      </c>
      <c r="E978">
        <v>1</v>
      </c>
      <c r="F978" t="s">
        <v>234</v>
      </c>
      <c r="G978" s="1">
        <v>13298.92</v>
      </c>
      <c r="H978" s="1">
        <v>27211.68</v>
      </c>
    </row>
    <row r="979" spans="1:8" hidden="1" x14ac:dyDescent="0.25">
      <c r="A979">
        <v>333</v>
      </c>
      <c r="B979">
        <v>29</v>
      </c>
      <c r="C979">
        <v>60</v>
      </c>
      <c r="D979">
        <v>4</v>
      </c>
      <c r="E979">
        <v>5</v>
      </c>
      <c r="F979" t="s">
        <v>233</v>
      </c>
      <c r="G979" s="1">
        <v>10495.14</v>
      </c>
      <c r="H979" s="1">
        <v>13719.21</v>
      </c>
    </row>
    <row r="980" spans="1:8" hidden="1" x14ac:dyDescent="0.25">
      <c r="A980">
        <v>333</v>
      </c>
      <c r="B980">
        <v>29</v>
      </c>
      <c r="C980">
        <v>60</v>
      </c>
      <c r="D980">
        <v>5</v>
      </c>
      <c r="E980">
        <v>1</v>
      </c>
      <c r="F980" t="s">
        <v>234</v>
      </c>
      <c r="G980" s="1">
        <v>16914.240000000002</v>
      </c>
      <c r="H980" s="1">
        <v>381066.58</v>
      </c>
    </row>
    <row r="981" spans="1:8" hidden="1" x14ac:dyDescent="0.25">
      <c r="A981">
        <v>333</v>
      </c>
      <c r="B981">
        <v>29</v>
      </c>
      <c r="C981">
        <v>60</v>
      </c>
      <c r="D981">
        <v>5</v>
      </c>
      <c r="E981">
        <v>4</v>
      </c>
      <c r="F981" t="s">
        <v>235</v>
      </c>
      <c r="G981" s="1">
        <v>0</v>
      </c>
      <c r="H981" s="1">
        <v>87008.71</v>
      </c>
    </row>
    <row r="982" spans="1:8" hidden="1" x14ac:dyDescent="0.25">
      <c r="A982">
        <v>333</v>
      </c>
      <c r="B982">
        <v>29</v>
      </c>
      <c r="C982">
        <v>60</v>
      </c>
      <c r="D982">
        <v>6</v>
      </c>
      <c r="E982">
        <v>1</v>
      </c>
      <c r="F982" t="s">
        <v>234</v>
      </c>
      <c r="G982" s="1">
        <v>159985.01999999999</v>
      </c>
      <c r="H982" s="1">
        <v>159985.01999999999</v>
      </c>
    </row>
    <row r="983" spans="1:8" hidden="1" x14ac:dyDescent="0.25">
      <c r="A983">
        <v>333</v>
      </c>
      <c r="B983">
        <v>29</v>
      </c>
      <c r="C983">
        <v>60</v>
      </c>
      <c r="D983">
        <v>6</v>
      </c>
      <c r="E983">
        <v>5</v>
      </c>
      <c r="F983" t="s">
        <v>233</v>
      </c>
      <c r="G983" s="1">
        <v>0</v>
      </c>
      <c r="H983" s="1">
        <v>29044.89</v>
      </c>
    </row>
    <row r="984" spans="1:8" hidden="1" x14ac:dyDescent="0.25">
      <c r="A984">
        <v>333</v>
      </c>
      <c r="B984">
        <v>29</v>
      </c>
      <c r="C984">
        <v>60</v>
      </c>
      <c r="D984">
        <v>7</v>
      </c>
      <c r="E984">
        <v>1</v>
      </c>
      <c r="F984" t="s">
        <v>234</v>
      </c>
      <c r="G984" s="1">
        <v>41151.199999999997</v>
      </c>
      <c r="H984" s="1">
        <v>80820.679999999993</v>
      </c>
    </row>
    <row r="985" spans="1:8" hidden="1" x14ac:dyDescent="0.25">
      <c r="A985">
        <v>333</v>
      </c>
      <c r="B985">
        <v>29</v>
      </c>
      <c r="C985">
        <v>60</v>
      </c>
      <c r="D985">
        <v>7</v>
      </c>
      <c r="E985">
        <v>4</v>
      </c>
      <c r="F985" t="s">
        <v>235</v>
      </c>
      <c r="G985" s="1">
        <v>0</v>
      </c>
      <c r="H985" s="1">
        <v>28095.69</v>
      </c>
    </row>
    <row r="986" spans="1:8" hidden="1" x14ac:dyDescent="0.25">
      <c r="A986">
        <v>333</v>
      </c>
      <c r="B986">
        <v>29</v>
      </c>
      <c r="C986">
        <v>60</v>
      </c>
      <c r="D986">
        <v>7</v>
      </c>
      <c r="E986">
        <v>5</v>
      </c>
      <c r="F986" t="s">
        <v>233</v>
      </c>
      <c r="G986" s="1">
        <v>23158.560000000001</v>
      </c>
      <c r="H986" s="1">
        <v>23158.560000000001</v>
      </c>
    </row>
    <row r="987" spans="1:8" hidden="1" x14ac:dyDescent="0.25">
      <c r="A987">
        <v>333</v>
      </c>
      <c r="B987">
        <v>29</v>
      </c>
      <c r="C987">
        <v>63</v>
      </c>
      <c r="D987">
        <v>1</v>
      </c>
      <c r="E987">
        <v>1</v>
      </c>
      <c r="F987" t="s">
        <v>234</v>
      </c>
      <c r="G987" s="1">
        <v>116595.88</v>
      </c>
      <c r="H987" s="1">
        <v>141990.6</v>
      </c>
    </row>
    <row r="988" spans="1:8" hidden="1" x14ac:dyDescent="0.25">
      <c r="A988">
        <v>333</v>
      </c>
      <c r="B988">
        <v>29</v>
      </c>
      <c r="C988">
        <v>63</v>
      </c>
      <c r="D988">
        <v>1</v>
      </c>
      <c r="E988">
        <v>4</v>
      </c>
      <c r="F988" t="s">
        <v>235</v>
      </c>
      <c r="G988" s="1">
        <v>0</v>
      </c>
      <c r="H988" s="1">
        <v>26670.43</v>
      </c>
    </row>
    <row r="989" spans="1:8" hidden="1" x14ac:dyDescent="0.25">
      <c r="A989">
        <v>333</v>
      </c>
      <c r="B989">
        <v>29</v>
      </c>
      <c r="C989">
        <v>63</v>
      </c>
      <c r="D989">
        <v>1</v>
      </c>
      <c r="E989">
        <v>5</v>
      </c>
      <c r="F989" t="s">
        <v>233</v>
      </c>
      <c r="G989" s="1">
        <v>25959.5</v>
      </c>
      <c r="H989" s="1">
        <v>69509.52</v>
      </c>
    </row>
    <row r="990" spans="1:8" hidden="1" x14ac:dyDescent="0.25">
      <c r="A990">
        <v>333</v>
      </c>
      <c r="B990">
        <v>29</v>
      </c>
      <c r="C990">
        <v>63</v>
      </c>
      <c r="D990">
        <v>2</v>
      </c>
      <c r="E990">
        <v>1</v>
      </c>
      <c r="F990" t="s">
        <v>234</v>
      </c>
      <c r="G990" s="1">
        <v>22567.63</v>
      </c>
      <c r="H990" s="1">
        <v>46342.28</v>
      </c>
    </row>
    <row r="991" spans="1:8" hidden="1" x14ac:dyDescent="0.25">
      <c r="A991">
        <v>333</v>
      </c>
      <c r="B991">
        <v>29</v>
      </c>
      <c r="C991">
        <v>63</v>
      </c>
      <c r="D991">
        <v>2</v>
      </c>
      <c r="E991">
        <v>4</v>
      </c>
      <c r="F991" t="s">
        <v>235</v>
      </c>
      <c r="G991" s="1">
        <v>0</v>
      </c>
      <c r="H991" s="1">
        <v>13230.24</v>
      </c>
    </row>
    <row r="992" spans="1:8" hidden="1" x14ac:dyDescent="0.25">
      <c r="A992">
        <v>333</v>
      </c>
      <c r="B992">
        <v>29</v>
      </c>
      <c r="C992">
        <v>63</v>
      </c>
      <c r="D992">
        <v>2</v>
      </c>
      <c r="E992">
        <v>5</v>
      </c>
      <c r="F992" t="s">
        <v>233</v>
      </c>
      <c r="G992" s="1">
        <v>18675.810000000001</v>
      </c>
      <c r="H992" s="1">
        <v>21968.080000000002</v>
      </c>
    </row>
    <row r="993" spans="1:8" hidden="1" x14ac:dyDescent="0.25">
      <c r="A993">
        <v>333</v>
      </c>
      <c r="B993">
        <v>29</v>
      </c>
      <c r="C993">
        <v>63</v>
      </c>
      <c r="D993">
        <v>3</v>
      </c>
      <c r="E993">
        <v>1</v>
      </c>
      <c r="F993" t="s">
        <v>234</v>
      </c>
      <c r="G993" s="1">
        <v>38867.35</v>
      </c>
      <c r="H993" s="1">
        <v>87048.56</v>
      </c>
    </row>
    <row r="994" spans="1:8" hidden="1" x14ac:dyDescent="0.25">
      <c r="A994">
        <v>333</v>
      </c>
      <c r="B994">
        <v>29</v>
      </c>
      <c r="C994">
        <v>63</v>
      </c>
      <c r="D994">
        <v>3</v>
      </c>
      <c r="E994">
        <v>4</v>
      </c>
      <c r="F994" t="s">
        <v>235</v>
      </c>
      <c r="G994" s="1">
        <v>0</v>
      </c>
      <c r="H994" s="1">
        <v>29814.07</v>
      </c>
    </row>
    <row r="995" spans="1:8" hidden="1" x14ac:dyDescent="0.25">
      <c r="A995">
        <v>333</v>
      </c>
      <c r="B995">
        <v>29</v>
      </c>
      <c r="C995">
        <v>63</v>
      </c>
      <c r="D995">
        <v>3</v>
      </c>
      <c r="E995">
        <v>5</v>
      </c>
      <c r="F995" t="s">
        <v>233</v>
      </c>
      <c r="G995" s="1">
        <v>21121.46</v>
      </c>
      <c r="H995" s="1">
        <v>32439.83</v>
      </c>
    </row>
    <row r="996" spans="1:8" hidden="1" x14ac:dyDescent="0.25">
      <c r="A996">
        <v>333</v>
      </c>
      <c r="B996">
        <v>29</v>
      </c>
      <c r="C996">
        <v>63</v>
      </c>
      <c r="D996">
        <v>4</v>
      </c>
      <c r="E996">
        <v>1</v>
      </c>
      <c r="F996" t="s">
        <v>234</v>
      </c>
      <c r="G996" s="1">
        <v>13202.05</v>
      </c>
      <c r="H996" s="1">
        <v>27147.13</v>
      </c>
    </row>
    <row r="997" spans="1:8" hidden="1" x14ac:dyDescent="0.25">
      <c r="A997">
        <v>333</v>
      </c>
      <c r="B997">
        <v>29</v>
      </c>
      <c r="C997">
        <v>63</v>
      </c>
      <c r="D997">
        <v>4</v>
      </c>
      <c r="E997">
        <v>4</v>
      </c>
      <c r="F997" t="s">
        <v>235</v>
      </c>
      <c r="G997" s="1">
        <v>0</v>
      </c>
      <c r="H997" s="1">
        <v>7012.55</v>
      </c>
    </row>
    <row r="998" spans="1:8" hidden="1" x14ac:dyDescent="0.25">
      <c r="A998">
        <v>333</v>
      </c>
      <c r="B998">
        <v>29</v>
      </c>
      <c r="C998">
        <v>63</v>
      </c>
      <c r="D998">
        <v>4</v>
      </c>
      <c r="E998">
        <v>5</v>
      </c>
      <c r="F998" t="s">
        <v>233</v>
      </c>
      <c r="G998" s="1">
        <v>8758.0300000000007</v>
      </c>
      <c r="H998" s="1">
        <v>15359.85</v>
      </c>
    </row>
    <row r="999" spans="1:8" hidden="1" x14ac:dyDescent="0.25">
      <c r="A999">
        <v>333</v>
      </c>
      <c r="B999">
        <v>29</v>
      </c>
      <c r="C999">
        <v>63</v>
      </c>
      <c r="D999">
        <v>5</v>
      </c>
      <c r="E999">
        <v>1</v>
      </c>
      <c r="F999" t="s">
        <v>234</v>
      </c>
      <c r="G999" s="1">
        <v>11659.27</v>
      </c>
      <c r="H999" s="1">
        <v>27168.560000000001</v>
      </c>
    </row>
    <row r="1000" spans="1:8" hidden="1" x14ac:dyDescent="0.25">
      <c r="A1000">
        <v>333</v>
      </c>
      <c r="B1000">
        <v>29</v>
      </c>
      <c r="C1000">
        <v>63</v>
      </c>
      <c r="D1000">
        <v>5</v>
      </c>
      <c r="E1000">
        <v>4</v>
      </c>
      <c r="F1000" t="s">
        <v>235</v>
      </c>
      <c r="G1000" s="1">
        <v>0</v>
      </c>
      <c r="H1000" s="1">
        <v>9289.5300000000007</v>
      </c>
    </row>
    <row r="1001" spans="1:8" hidden="1" x14ac:dyDescent="0.25">
      <c r="A1001">
        <v>333</v>
      </c>
      <c r="B1001">
        <v>29</v>
      </c>
      <c r="C1001">
        <v>63</v>
      </c>
      <c r="D1001">
        <v>5</v>
      </c>
      <c r="E1001">
        <v>5</v>
      </c>
      <c r="F1001" t="s">
        <v>233</v>
      </c>
      <c r="G1001" s="1">
        <v>4210.3</v>
      </c>
      <c r="H1001" s="1">
        <v>22264.93</v>
      </c>
    </row>
    <row r="1002" spans="1:8" hidden="1" x14ac:dyDescent="0.25">
      <c r="A1002">
        <v>333</v>
      </c>
      <c r="B1002">
        <v>29</v>
      </c>
      <c r="C1002">
        <v>63</v>
      </c>
      <c r="D1002">
        <v>6</v>
      </c>
      <c r="E1002">
        <v>1</v>
      </c>
      <c r="F1002" t="s">
        <v>234</v>
      </c>
      <c r="G1002" s="1">
        <v>2302.96</v>
      </c>
      <c r="H1002" s="1">
        <v>6640</v>
      </c>
    </row>
    <row r="1003" spans="1:8" hidden="1" x14ac:dyDescent="0.25">
      <c r="A1003">
        <v>333</v>
      </c>
      <c r="B1003">
        <v>29</v>
      </c>
      <c r="C1003">
        <v>63</v>
      </c>
      <c r="D1003">
        <v>6</v>
      </c>
      <c r="E1003">
        <v>4</v>
      </c>
      <c r="F1003" t="s">
        <v>235</v>
      </c>
      <c r="G1003" s="1">
        <v>0</v>
      </c>
      <c r="H1003" s="1">
        <v>1758.64</v>
      </c>
    </row>
    <row r="1004" spans="1:8" hidden="1" x14ac:dyDescent="0.25">
      <c r="A1004">
        <v>333</v>
      </c>
      <c r="B1004">
        <v>29</v>
      </c>
      <c r="C1004">
        <v>63</v>
      </c>
      <c r="D1004">
        <v>6</v>
      </c>
      <c r="E1004">
        <v>5</v>
      </c>
      <c r="F1004" t="s">
        <v>233</v>
      </c>
      <c r="G1004" s="1">
        <v>566.52</v>
      </c>
      <c r="H1004" s="1">
        <v>1535.28</v>
      </c>
    </row>
    <row r="1005" spans="1:8" hidden="1" x14ac:dyDescent="0.25">
      <c r="A1005">
        <v>333</v>
      </c>
      <c r="B1005">
        <v>29</v>
      </c>
      <c r="C1005">
        <v>63</v>
      </c>
      <c r="D1005">
        <v>7</v>
      </c>
      <c r="E1005">
        <v>1</v>
      </c>
      <c r="F1005" t="s">
        <v>234</v>
      </c>
      <c r="G1005" s="1">
        <v>42796.93</v>
      </c>
      <c r="H1005" s="1">
        <v>88114.33</v>
      </c>
    </row>
    <row r="1006" spans="1:8" hidden="1" x14ac:dyDescent="0.25">
      <c r="A1006">
        <v>333</v>
      </c>
      <c r="B1006">
        <v>29</v>
      </c>
      <c r="C1006">
        <v>63</v>
      </c>
      <c r="D1006">
        <v>7</v>
      </c>
      <c r="E1006">
        <v>4</v>
      </c>
      <c r="F1006" t="s">
        <v>235</v>
      </c>
      <c r="G1006" s="1">
        <v>0</v>
      </c>
      <c r="H1006" s="1">
        <v>29088.880000000001</v>
      </c>
    </row>
    <row r="1007" spans="1:8" hidden="1" x14ac:dyDescent="0.25">
      <c r="A1007">
        <v>333</v>
      </c>
      <c r="B1007">
        <v>29</v>
      </c>
      <c r="C1007">
        <v>63</v>
      </c>
      <c r="D1007">
        <v>7</v>
      </c>
      <c r="E1007">
        <v>5</v>
      </c>
      <c r="F1007" t="s">
        <v>233</v>
      </c>
      <c r="G1007" s="1">
        <v>7418.14</v>
      </c>
      <c r="H1007" s="1">
        <v>100747.54</v>
      </c>
    </row>
    <row r="1008" spans="1:8" hidden="1" x14ac:dyDescent="0.25">
      <c r="A1008">
        <v>333</v>
      </c>
      <c r="B1008">
        <v>29</v>
      </c>
      <c r="C1008">
        <v>63</v>
      </c>
      <c r="D1008">
        <v>8</v>
      </c>
      <c r="E1008">
        <v>1</v>
      </c>
      <c r="F1008" t="s">
        <v>234</v>
      </c>
      <c r="G1008" s="1">
        <v>37937.089999999997</v>
      </c>
      <c r="H1008" s="1">
        <v>101120.73</v>
      </c>
    </row>
    <row r="1009" spans="1:8" hidden="1" x14ac:dyDescent="0.25">
      <c r="A1009">
        <v>333</v>
      </c>
      <c r="B1009">
        <v>29</v>
      </c>
      <c r="C1009">
        <v>63</v>
      </c>
      <c r="D1009">
        <v>8</v>
      </c>
      <c r="E1009">
        <v>4</v>
      </c>
      <c r="F1009" t="s">
        <v>235</v>
      </c>
      <c r="G1009" s="1">
        <v>0</v>
      </c>
      <c r="H1009" s="1">
        <v>46176.2</v>
      </c>
    </row>
    <row r="1010" spans="1:8" hidden="1" x14ac:dyDescent="0.25">
      <c r="A1010">
        <v>333</v>
      </c>
      <c r="B1010">
        <v>29</v>
      </c>
      <c r="C1010">
        <v>63</v>
      </c>
      <c r="D1010">
        <v>8</v>
      </c>
      <c r="E1010">
        <v>5</v>
      </c>
      <c r="F1010" t="s">
        <v>233</v>
      </c>
      <c r="G1010" s="1">
        <v>23213.85</v>
      </c>
      <c r="H1010" s="1">
        <v>95421.02</v>
      </c>
    </row>
    <row r="1011" spans="1:8" hidden="1" x14ac:dyDescent="0.25">
      <c r="A1011">
        <v>333</v>
      </c>
      <c r="B1011">
        <v>29</v>
      </c>
      <c r="C1011">
        <v>63</v>
      </c>
      <c r="D1011">
        <v>9</v>
      </c>
      <c r="E1011">
        <v>1</v>
      </c>
      <c r="F1011" t="s">
        <v>234</v>
      </c>
      <c r="G1011" s="1">
        <v>5955.4</v>
      </c>
      <c r="H1011" s="1">
        <v>13775.15</v>
      </c>
    </row>
    <row r="1012" spans="1:8" hidden="1" x14ac:dyDescent="0.25">
      <c r="A1012">
        <v>333</v>
      </c>
      <c r="B1012">
        <v>29</v>
      </c>
      <c r="C1012">
        <v>63</v>
      </c>
      <c r="D1012">
        <v>9</v>
      </c>
      <c r="E1012">
        <v>4</v>
      </c>
      <c r="F1012" t="s">
        <v>235</v>
      </c>
      <c r="G1012" s="1">
        <v>0</v>
      </c>
      <c r="H1012" s="1">
        <v>6948.8</v>
      </c>
    </row>
    <row r="1013" spans="1:8" hidden="1" x14ac:dyDescent="0.25">
      <c r="A1013">
        <v>333</v>
      </c>
      <c r="B1013">
        <v>29</v>
      </c>
      <c r="C1013">
        <v>63</v>
      </c>
      <c r="D1013">
        <v>9</v>
      </c>
      <c r="E1013">
        <v>5</v>
      </c>
      <c r="F1013" t="s">
        <v>233</v>
      </c>
      <c r="G1013" s="1">
        <v>3871.01</v>
      </c>
      <c r="H1013" s="1">
        <v>5290.85</v>
      </c>
    </row>
    <row r="1014" spans="1:8" hidden="1" x14ac:dyDescent="0.25">
      <c r="A1014">
        <v>333</v>
      </c>
      <c r="B1014">
        <v>29</v>
      </c>
      <c r="C1014">
        <v>63</v>
      </c>
      <c r="D1014">
        <v>10</v>
      </c>
      <c r="E1014">
        <v>1</v>
      </c>
      <c r="F1014" t="s">
        <v>234</v>
      </c>
      <c r="G1014" s="1">
        <v>25960.89</v>
      </c>
      <c r="H1014" s="1">
        <v>55219.37</v>
      </c>
    </row>
    <row r="1015" spans="1:8" hidden="1" x14ac:dyDescent="0.25">
      <c r="A1015">
        <v>333</v>
      </c>
      <c r="B1015">
        <v>29</v>
      </c>
      <c r="C1015">
        <v>63</v>
      </c>
      <c r="D1015">
        <v>10</v>
      </c>
      <c r="E1015">
        <v>4</v>
      </c>
      <c r="F1015" t="s">
        <v>235</v>
      </c>
      <c r="G1015" s="1">
        <v>0</v>
      </c>
      <c r="H1015" s="1">
        <v>17072.73</v>
      </c>
    </row>
    <row r="1016" spans="1:8" hidden="1" x14ac:dyDescent="0.25">
      <c r="A1016">
        <v>333</v>
      </c>
      <c r="B1016">
        <v>29</v>
      </c>
      <c r="C1016">
        <v>63</v>
      </c>
      <c r="D1016">
        <v>10</v>
      </c>
      <c r="E1016">
        <v>5</v>
      </c>
      <c r="F1016" t="s">
        <v>233</v>
      </c>
      <c r="G1016" s="1">
        <v>0</v>
      </c>
      <c r="H1016" s="1">
        <v>74448.44</v>
      </c>
    </row>
    <row r="1017" spans="1:8" hidden="1" x14ac:dyDescent="0.25">
      <c r="A1017">
        <v>333</v>
      </c>
      <c r="B1017">
        <v>29</v>
      </c>
      <c r="C1017">
        <v>63</v>
      </c>
      <c r="D1017">
        <v>11</v>
      </c>
      <c r="E1017">
        <v>1</v>
      </c>
      <c r="F1017" t="s">
        <v>234</v>
      </c>
      <c r="G1017" s="1">
        <v>8086.59</v>
      </c>
      <c r="H1017" s="1">
        <v>22490.38</v>
      </c>
    </row>
    <row r="1018" spans="1:8" hidden="1" x14ac:dyDescent="0.25">
      <c r="A1018">
        <v>333</v>
      </c>
      <c r="B1018">
        <v>29</v>
      </c>
      <c r="C1018">
        <v>63</v>
      </c>
      <c r="D1018">
        <v>11</v>
      </c>
      <c r="E1018">
        <v>4</v>
      </c>
      <c r="F1018" t="s">
        <v>235</v>
      </c>
      <c r="G1018" s="1">
        <v>0</v>
      </c>
      <c r="H1018" s="1">
        <v>8506.89</v>
      </c>
    </row>
    <row r="1019" spans="1:8" hidden="1" x14ac:dyDescent="0.25">
      <c r="A1019">
        <v>333</v>
      </c>
      <c r="B1019">
        <v>29</v>
      </c>
      <c r="C1019">
        <v>63</v>
      </c>
      <c r="D1019">
        <v>11</v>
      </c>
      <c r="E1019">
        <v>5</v>
      </c>
      <c r="F1019" t="s">
        <v>233</v>
      </c>
      <c r="G1019" s="1">
        <v>5256.28</v>
      </c>
      <c r="H1019" s="1">
        <v>5256.28</v>
      </c>
    </row>
    <row r="1020" spans="1:8" hidden="1" x14ac:dyDescent="0.25">
      <c r="A1020">
        <v>333</v>
      </c>
      <c r="B1020">
        <v>29</v>
      </c>
      <c r="C1020">
        <v>63</v>
      </c>
      <c r="D1020">
        <v>13</v>
      </c>
      <c r="E1020">
        <v>1</v>
      </c>
      <c r="F1020" t="s">
        <v>234</v>
      </c>
      <c r="G1020" s="1">
        <v>31764.18</v>
      </c>
      <c r="H1020" s="1">
        <v>72308.350000000006</v>
      </c>
    </row>
    <row r="1021" spans="1:8" hidden="1" x14ac:dyDescent="0.25">
      <c r="A1021">
        <v>333</v>
      </c>
      <c r="B1021">
        <v>29</v>
      </c>
      <c r="C1021">
        <v>63</v>
      </c>
      <c r="D1021">
        <v>13</v>
      </c>
      <c r="E1021">
        <v>4</v>
      </c>
      <c r="F1021" t="s">
        <v>235</v>
      </c>
      <c r="G1021" s="1">
        <v>0</v>
      </c>
      <c r="H1021" s="1">
        <v>19348.13</v>
      </c>
    </row>
    <row r="1022" spans="1:8" hidden="1" x14ac:dyDescent="0.25">
      <c r="A1022">
        <v>333</v>
      </c>
      <c r="B1022">
        <v>29</v>
      </c>
      <c r="C1022">
        <v>63</v>
      </c>
      <c r="D1022">
        <v>13</v>
      </c>
      <c r="E1022">
        <v>5</v>
      </c>
      <c r="F1022" t="s">
        <v>233</v>
      </c>
      <c r="G1022" s="1">
        <v>17697.18</v>
      </c>
      <c r="H1022" s="1">
        <v>29079.06</v>
      </c>
    </row>
    <row r="1023" spans="1:8" hidden="1" x14ac:dyDescent="0.25">
      <c r="A1023">
        <v>333</v>
      </c>
      <c r="B1023">
        <v>29</v>
      </c>
      <c r="C1023">
        <v>63</v>
      </c>
      <c r="D1023">
        <v>14</v>
      </c>
      <c r="E1023">
        <v>1</v>
      </c>
      <c r="F1023" t="s">
        <v>234</v>
      </c>
      <c r="G1023" s="1">
        <v>27373.42</v>
      </c>
      <c r="H1023" s="1">
        <v>76149.179999999993</v>
      </c>
    </row>
    <row r="1024" spans="1:8" hidden="1" x14ac:dyDescent="0.25">
      <c r="A1024">
        <v>333</v>
      </c>
      <c r="B1024">
        <v>29</v>
      </c>
      <c r="C1024">
        <v>63</v>
      </c>
      <c r="D1024">
        <v>14</v>
      </c>
      <c r="E1024">
        <v>4</v>
      </c>
      <c r="F1024" t="s">
        <v>235</v>
      </c>
      <c r="G1024" s="1">
        <v>0</v>
      </c>
      <c r="H1024" s="1">
        <v>23069.17</v>
      </c>
    </row>
    <row r="1025" spans="1:8" hidden="1" x14ac:dyDescent="0.25">
      <c r="A1025">
        <v>333</v>
      </c>
      <c r="B1025">
        <v>29</v>
      </c>
      <c r="C1025">
        <v>63</v>
      </c>
      <c r="D1025">
        <v>14</v>
      </c>
      <c r="E1025">
        <v>5</v>
      </c>
      <c r="F1025" t="s">
        <v>233</v>
      </c>
      <c r="G1025" s="1">
        <v>12191.86</v>
      </c>
      <c r="H1025" s="1">
        <v>23889.9</v>
      </c>
    </row>
    <row r="1026" spans="1:8" hidden="1" x14ac:dyDescent="0.25">
      <c r="A1026">
        <v>333</v>
      </c>
      <c r="B1026">
        <v>29</v>
      </c>
      <c r="C1026">
        <v>63</v>
      </c>
      <c r="D1026">
        <v>15</v>
      </c>
      <c r="E1026">
        <v>1</v>
      </c>
      <c r="F1026" t="s">
        <v>234</v>
      </c>
      <c r="G1026" s="1">
        <v>63222.400000000001</v>
      </c>
      <c r="H1026" s="1">
        <v>141464.73000000001</v>
      </c>
    </row>
    <row r="1027" spans="1:8" hidden="1" x14ac:dyDescent="0.25">
      <c r="A1027">
        <v>333</v>
      </c>
      <c r="B1027">
        <v>29</v>
      </c>
      <c r="C1027">
        <v>63</v>
      </c>
      <c r="D1027">
        <v>15</v>
      </c>
      <c r="E1027">
        <v>4</v>
      </c>
      <c r="F1027" t="s">
        <v>235</v>
      </c>
      <c r="G1027" s="1">
        <v>0</v>
      </c>
      <c r="H1027" s="1">
        <v>49578.67</v>
      </c>
    </row>
    <row r="1028" spans="1:8" hidden="1" x14ac:dyDescent="0.25">
      <c r="A1028">
        <v>333</v>
      </c>
      <c r="B1028">
        <v>29</v>
      </c>
      <c r="C1028">
        <v>63</v>
      </c>
      <c r="D1028">
        <v>15</v>
      </c>
      <c r="E1028">
        <v>5</v>
      </c>
      <c r="F1028" t="s">
        <v>233</v>
      </c>
      <c r="G1028" s="1">
        <v>33349</v>
      </c>
      <c r="H1028" s="1">
        <v>89979.72</v>
      </c>
    </row>
    <row r="1029" spans="1:8" hidden="1" x14ac:dyDescent="0.25">
      <c r="A1029">
        <v>333</v>
      </c>
      <c r="B1029">
        <v>29</v>
      </c>
      <c r="C1029">
        <v>63</v>
      </c>
      <c r="D1029">
        <v>16</v>
      </c>
      <c r="E1029">
        <v>1</v>
      </c>
      <c r="F1029" t="s">
        <v>234</v>
      </c>
      <c r="G1029" s="1">
        <v>102040.15</v>
      </c>
      <c r="H1029" s="1">
        <v>212146.92</v>
      </c>
    </row>
    <row r="1030" spans="1:8" hidden="1" x14ac:dyDescent="0.25">
      <c r="A1030">
        <v>333</v>
      </c>
      <c r="B1030">
        <v>29</v>
      </c>
      <c r="C1030">
        <v>63</v>
      </c>
      <c r="D1030">
        <v>16</v>
      </c>
      <c r="E1030">
        <v>4</v>
      </c>
      <c r="F1030" t="s">
        <v>235</v>
      </c>
      <c r="G1030" s="1">
        <v>0</v>
      </c>
      <c r="H1030" s="1">
        <v>64789.16</v>
      </c>
    </row>
    <row r="1031" spans="1:8" hidden="1" x14ac:dyDescent="0.25">
      <c r="A1031">
        <v>333</v>
      </c>
      <c r="B1031">
        <v>29</v>
      </c>
      <c r="C1031">
        <v>63</v>
      </c>
      <c r="D1031">
        <v>16</v>
      </c>
      <c r="E1031">
        <v>5</v>
      </c>
      <c r="F1031" t="s">
        <v>233</v>
      </c>
      <c r="G1031" s="1">
        <v>66326.080000000002</v>
      </c>
      <c r="H1031" s="1">
        <v>66326.11</v>
      </c>
    </row>
    <row r="1032" spans="1:8" hidden="1" x14ac:dyDescent="0.25">
      <c r="A1032">
        <v>333</v>
      </c>
      <c r="B1032">
        <v>29</v>
      </c>
      <c r="C1032">
        <v>63</v>
      </c>
      <c r="D1032">
        <v>17</v>
      </c>
      <c r="E1032">
        <v>1</v>
      </c>
      <c r="F1032" t="s">
        <v>234</v>
      </c>
      <c r="G1032" s="1">
        <v>17706.98</v>
      </c>
      <c r="H1032" s="1">
        <v>39435.26</v>
      </c>
    </row>
    <row r="1033" spans="1:8" hidden="1" x14ac:dyDescent="0.25">
      <c r="A1033">
        <v>333</v>
      </c>
      <c r="B1033">
        <v>29</v>
      </c>
      <c r="C1033">
        <v>63</v>
      </c>
      <c r="D1033">
        <v>17</v>
      </c>
      <c r="E1033">
        <v>4</v>
      </c>
      <c r="F1033" t="s">
        <v>235</v>
      </c>
      <c r="G1033" s="1">
        <v>0</v>
      </c>
      <c r="H1033" s="1">
        <v>12456.33</v>
      </c>
    </row>
    <row r="1034" spans="1:8" hidden="1" x14ac:dyDescent="0.25">
      <c r="A1034">
        <v>333</v>
      </c>
      <c r="B1034">
        <v>29</v>
      </c>
      <c r="C1034">
        <v>63</v>
      </c>
      <c r="D1034">
        <v>17</v>
      </c>
      <c r="E1034">
        <v>5</v>
      </c>
      <c r="F1034" t="s">
        <v>233</v>
      </c>
      <c r="G1034" s="1">
        <v>0</v>
      </c>
      <c r="H1034" s="1">
        <v>55171.76</v>
      </c>
    </row>
    <row r="1035" spans="1:8" hidden="1" x14ac:dyDescent="0.25">
      <c r="A1035">
        <v>333</v>
      </c>
      <c r="B1035">
        <v>29</v>
      </c>
      <c r="C1035">
        <v>63</v>
      </c>
      <c r="D1035">
        <v>18</v>
      </c>
      <c r="E1035">
        <v>1</v>
      </c>
      <c r="F1035" t="s">
        <v>234</v>
      </c>
      <c r="G1035" s="1">
        <v>6919</v>
      </c>
      <c r="H1035" s="1">
        <v>14013.35</v>
      </c>
    </row>
    <row r="1036" spans="1:8" hidden="1" x14ac:dyDescent="0.25">
      <c r="A1036">
        <v>333</v>
      </c>
      <c r="B1036">
        <v>29</v>
      </c>
      <c r="C1036">
        <v>63</v>
      </c>
      <c r="D1036">
        <v>18</v>
      </c>
      <c r="E1036">
        <v>4</v>
      </c>
      <c r="F1036" t="s">
        <v>235</v>
      </c>
      <c r="G1036" s="1">
        <v>0</v>
      </c>
      <c r="H1036" s="1">
        <v>3691.2</v>
      </c>
    </row>
    <row r="1037" spans="1:8" hidden="1" x14ac:dyDescent="0.25">
      <c r="A1037">
        <v>333</v>
      </c>
      <c r="B1037">
        <v>29</v>
      </c>
      <c r="C1037">
        <v>63</v>
      </c>
      <c r="D1037">
        <v>18</v>
      </c>
      <c r="E1037">
        <v>5</v>
      </c>
      <c r="F1037" t="s">
        <v>233</v>
      </c>
      <c r="G1037" s="1">
        <v>1717.69</v>
      </c>
      <c r="H1037" s="1">
        <v>13279.34</v>
      </c>
    </row>
    <row r="1038" spans="1:8" hidden="1" x14ac:dyDescent="0.25">
      <c r="A1038">
        <v>333</v>
      </c>
      <c r="B1038">
        <v>29</v>
      </c>
      <c r="C1038">
        <v>63</v>
      </c>
      <c r="D1038">
        <v>19</v>
      </c>
      <c r="E1038">
        <v>1</v>
      </c>
      <c r="F1038" t="s">
        <v>234</v>
      </c>
      <c r="G1038" s="1">
        <v>1910112.64</v>
      </c>
      <c r="H1038" s="1">
        <v>3944682.9</v>
      </c>
    </row>
    <row r="1039" spans="1:8" hidden="1" x14ac:dyDescent="0.25">
      <c r="A1039">
        <v>333</v>
      </c>
      <c r="B1039">
        <v>29</v>
      </c>
      <c r="C1039">
        <v>63</v>
      </c>
      <c r="D1039">
        <v>19</v>
      </c>
      <c r="E1039">
        <v>4</v>
      </c>
      <c r="F1039" t="s">
        <v>235</v>
      </c>
      <c r="G1039" s="1">
        <v>0</v>
      </c>
      <c r="H1039" s="1">
        <v>1330522.25</v>
      </c>
    </row>
    <row r="1040" spans="1:8" hidden="1" x14ac:dyDescent="0.25">
      <c r="A1040">
        <v>333</v>
      </c>
      <c r="B1040">
        <v>29</v>
      </c>
      <c r="C1040">
        <v>63</v>
      </c>
      <c r="D1040">
        <v>19</v>
      </c>
      <c r="E1040">
        <v>5</v>
      </c>
      <c r="F1040" t="s">
        <v>233</v>
      </c>
      <c r="G1040" s="1">
        <v>1232459.99</v>
      </c>
      <c r="H1040" s="1">
        <v>1261783.3500000001</v>
      </c>
    </row>
    <row r="1041" spans="1:8" hidden="1" x14ac:dyDescent="0.25">
      <c r="A1041">
        <v>333</v>
      </c>
      <c r="B1041">
        <v>29</v>
      </c>
      <c r="C1041">
        <v>63</v>
      </c>
      <c r="D1041">
        <v>20</v>
      </c>
      <c r="E1041">
        <v>1</v>
      </c>
      <c r="F1041" t="s">
        <v>234</v>
      </c>
      <c r="G1041" s="1">
        <v>12298.9</v>
      </c>
      <c r="H1041" s="1">
        <v>19923.04</v>
      </c>
    </row>
    <row r="1042" spans="1:8" hidden="1" x14ac:dyDescent="0.25">
      <c r="A1042">
        <v>333</v>
      </c>
      <c r="B1042">
        <v>29</v>
      </c>
      <c r="C1042">
        <v>63</v>
      </c>
      <c r="D1042">
        <v>20</v>
      </c>
      <c r="E1042">
        <v>4</v>
      </c>
      <c r="F1042" t="s">
        <v>235</v>
      </c>
      <c r="G1042" s="1">
        <v>0</v>
      </c>
      <c r="H1042" s="1">
        <v>10817.89</v>
      </c>
    </row>
    <row r="1043" spans="1:8" hidden="1" x14ac:dyDescent="0.25">
      <c r="A1043">
        <v>333</v>
      </c>
      <c r="B1043">
        <v>29</v>
      </c>
      <c r="C1043">
        <v>63</v>
      </c>
      <c r="D1043">
        <v>20</v>
      </c>
      <c r="E1043">
        <v>5</v>
      </c>
      <c r="F1043" t="s">
        <v>233</v>
      </c>
      <c r="G1043" s="1">
        <v>3997.14</v>
      </c>
      <c r="H1043" s="1">
        <v>33139.1</v>
      </c>
    </row>
    <row r="1044" spans="1:8" hidden="1" x14ac:dyDescent="0.25">
      <c r="A1044">
        <v>333</v>
      </c>
      <c r="B1044">
        <v>29</v>
      </c>
      <c r="C1044">
        <v>63</v>
      </c>
      <c r="D1044">
        <v>21</v>
      </c>
      <c r="E1044">
        <v>1</v>
      </c>
      <c r="F1044" t="s">
        <v>234</v>
      </c>
      <c r="G1044" s="1">
        <v>2335.94</v>
      </c>
      <c r="H1044" s="1">
        <v>5317.97</v>
      </c>
    </row>
    <row r="1045" spans="1:8" hidden="1" x14ac:dyDescent="0.25">
      <c r="A1045">
        <v>333</v>
      </c>
      <c r="B1045">
        <v>29</v>
      </c>
      <c r="C1045">
        <v>63</v>
      </c>
      <c r="D1045">
        <v>21</v>
      </c>
      <c r="E1045">
        <v>4</v>
      </c>
      <c r="F1045" t="s">
        <v>235</v>
      </c>
      <c r="G1045" s="1">
        <v>0</v>
      </c>
      <c r="H1045" s="1">
        <v>1873.95</v>
      </c>
    </row>
    <row r="1046" spans="1:8" hidden="1" x14ac:dyDescent="0.25">
      <c r="A1046">
        <v>333</v>
      </c>
      <c r="B1046">
        <v>29</v>
      </c>
      <c r="C1046">
        <v>63</v>
      </c>
      <c r="D1046">
        <v>21</v>
      </c>
      <c r="E1046">
        <v>5</v>
      </c>
      <c r="F1046" t="s">
        <v>233</v>
      </c>
      <c r="G1046" s="1">
        <v>1518.36</v>
      </c>
      <c r="H1046" s="1">
        <v>1518.36</v>
      </c>
    </row>
    <row r="1047" spans="1:8" hidden="1" x14ac:dyDescent="0.25">
      <c r="A1047">
        <v>333</v>
      </c>
      <c r="B1047">
        <v>29</v>
      </c>
      <c r="C1047">
        <v>63</v>
      </c>
      <c r="D1047">
        <v>22</v>
      </c>
      <c r="E1047">
        <v>1</v>
      </c>
      <c r="F1047" t="s">
        <v>234</v>
      </c>
      <c r="G1047" s="1">
        <v>1320.05</v>
      </c>
      <c r="H1047" s="1">
        <v>4496.78</v>
      </c>
    </row>
    <row r="1048" spans="1:8" hidden="1" x14ac:dyDescent="0.25">
      <c r="A1048">
        <v>333</v>
      </c>
      <c r="B1048">
        <v>29</v>
      </c>
      <c r="C1048">
        <v>63</v>
      </c>
      <c r="D1048">
        <v>22</v>
      </c>
      <c r="E1048">
        <v>4</v>
      </c>
      <c r="F1048" t="s">
        <v>235</v>
      </c>
      <c r="G1048" s="1">
        <v>0</v>
      </c>
      <c r="H1048" s="1">
        <v>4549.3500000000004</v>
      </c>
    </row>
    <row r="1049" spans="1:8" hidden="1" x14ac:dyDescent="0.25">
      <c r="A1049">
        <v>333</v>
      </c>
      <c r="B1049">
        <v>29</v>
      </c>
      <c r="C1049">
        <v>63</v>
      </c>
      <c r="D1049">
        <v>22</v>
      </c>
      <c r="E1049">
        <v>5</v>
      </c>
      <c r="F1049" t="s">
        <v>233</v>
      </c>
      <c r="G1049" s="1">
        <v>664.8</v>
      </c>
      <c r="H1049" s="1">
        <v>3826.38</v>
      </c>
    </row>
    <row r="1050" spans="1:8" hidden="1" x14ac:dyDescent="0.25">
      <c r="A1050">
        <v>333</v>
      </c>
      <c r="B1050">
        <v>29</v>
      </c>
      <c r="C1050">
        <v>63</v>
      </c>
      <c r="D1050">
        <v>23</v>
      </c>
      <c r="E1050">
        <v>1</v>
      </c>
      <c r="F1050" t="s">
        <v>234</v>
      </c>
      <c r="G1050" s="1">
        <v>2781.49</v>
      </c>
      <c r="H1050" s="1">
        <v>5629.12</v>
      </c>
    </row>
    <row r="1051" spans="1:8" hidden="1" x14ac:dyDescent="0.25">
      <c r="A1051">
        <v>333</v>
      </c>
      <c r="B1051">
        <v>29</v>
      </c>
      <c r="C1051">
        <v>63</v>
      </c>
      <c r="D1051">
        <v>23</v>
      </c>
      <c r="E1051">
        <v>4</v>
      </c>
      <c r="F1051" t="s">
        <v>235</v>
      </c>
      <c r="G1051" s="1">
        <v>0</v>
      </c>
      <c r="H1051" s="1">
        <v>1921.17</v>
      </c>
    </row>
    <row r="1052" spans="1:8" hidden="1" x14ac:dyDescent="0.25">
      <c r="A1052">
        <v>333</v>
      </c>
      <c r="B1052">
        <v>29</v>
      </c>
      <c r="C1052">
        <v>63</v>
      </c>
      <c r="D1052">
        <v>23</v>
      </c>
      <c r="E1052">
        <v>5</v>
      </c>
      <c r="F1052" t="s">
        <v>233</v>
      </c>
      <c r="G1052" s="1">
        <v>0</v>
      </c>
      <c r="H1052" s="1">
        <v>6297.12</v>
      </c>
    </row>
    <row r="1053" spans="1:8" hidden="1" x14ac:dyDescent="0.25">
      <c r="A1053">
        <v>333</v>
      </c>
      <c r="B1053">
        <v>29</v>
      </c>
      <c r="C1053">
        <v>63</v>
      </c>
      <c r="D1053">
        <v>24</v>
      </c>
      <c r="E1053">
        <v>1</v>
      </c>
      <c r="F1053" t="s">
        <v>234</v>
      </c>
      <c r="G1053" s="1">
        <v>18727.939999999999</v>
      </c>
      <c r="H1053" s="1">
        <v>40850.71</v>
      </c>
    </row>
    <row r="1054" spans="1:8" hidden="1" x14ac:dyDescent="0.25">
      <c r="A1054">
        <v>333</v>
      </c>
      <c r="B1054">
        <v>29</v>
      </c>
      <c r="C1054">
        <v>63</v>
      </c>
      <c r="D1054">
        <v>24</v>
      </c>
      <c r="E1054">
        <v>4</v>
      </c>
      <c r="F1054" t="s">
        <v>235</v>
      </c>
      <c r="G1054" s="1">
        <v>0</v>
      </c>
      <c r="H1054" s="1">
        <v>15426.01</v>
      </c>
    </row>
    <row r="1055" spans="1:8" hidden="1" x14ac:dyDescent="0.25">
      <c r="A1055">
        <v>333</v>
      </c>
      <c r="B1055">
        <v>29</v>
      </c>
      <c r="C1055">
        <v>63</v>
      </c>
      <c r="D1055">
        <v>24</v>
      </c>
      <c r="E1055">
        <v>5</v>
      </c>
      <c r="F1055" t="s">
        <v>233</v>
      </c>
      <c r="G1055" s="1">
        <v>9986</v>
      </c>
      <c r="H1055" s="1">
        <v>12918.59</v>
      </c>
    </row>
    <row r="1056" spans="1:8" hidden="1" x14ac:dyDescent="0.25">
      <c r="A1056">
        <v>333</v>
      </c>
      <c r="B1056">
        <v>29</v>
      </c>
      <c r="C1056">
        <v>63</v>
      </c>
      <c r="D1056">
        <v>25</v>
      </c>
      <c r="E1056">
        <v>1</v>
      </c>
      <c r="F1056" t="s">
        <v>234</v>
      </c>
      <c r="G1056" s="1">
        <v>45705.31</v>
      </c>
      <c r="H1056" s="1">
        <v>103123.92</v>
      </c>
    </row>
    <row r="1057" spans="1:8" hidden="1" x14ac:dyDescent="0.25">
      <c r="A1057">
        <v>333</v>
      </c>
      <c r="B1057">
        <v>29</v>
      </c>
      <c r="C1057">
        <v>63</v>
      </c>
      <c r="D1057">
        <v>25</v>
      </c>
      <c r="E1057">
        <v>4</v>
      </c>
      <c r="F1057" t="s">
        <v>235</v>
      </c>
      <c r="G1057" s="1">
        <v>0</v>
      </c>
      <c r="H1057" s="1">
        <v>26273.39</v>
      </c>
    </row>
    <row r="1058" spans="1:8" hidden="1" x14ac:dyDescent="0.25">
      <c r="A1058">
        <v>333</v>
      </c>
      <c r="B1058">
        <v>29</v>
      </c>
      <c r="C1058">
        <v>63</v>
      </c>
      <c r="D1058">
        <v>25</v>
      </c>
      <c r="E1058">
        <v>5</v>
      </c>
      <c r="F1058" t="s">
        <v>233</v>
      </c>
      <c r="G1058" s="1">
        <v>0</v>
      </c>
      <c r="H1058" s="1">
        <v>96885.95</v>
      </c>
    </row>
    <row r="1059" spans="1:8" hidden="1" x14ac:dyDescent="0.25">
      <c r="A1059">
        <v>333</v>
      </c>
      <c r="B1059">
        <v>29</v>
      </c>
      <c r="C1059">
        <v>63</v>
      </c>
      <c r="D1059">
        <v>26</v>
      </c>
      <c r="E1059">
        <v>1</v>
      </c>
      <c r="F1059" t="s">
        <v>234</v>
      </c>
      <c r="G1059" s="1">
        <v>20901.759999999998</v>
      </c>
      <c r="H1059" s="1">
        <v>43025.31</v>
      </c>
    </row>
    <row r="1060" spans="1:8" hidden="1" x14ac:dyDescent="0.25">
      <c r="A1060">
        <v>333</v>
      </c>
      <c r="B1060">
        <v>29</v>
      </c>
      <c r="C1060">
        <v>63</v>
      </c>
      <c r="D1060">
        <v>26</v>
      </c>
      <c r="E1060">
        <v>4</v>
      </c>
      <c r="F1060" t="s">
        <v>235</v>
      </c>
      <c r="G1060" s="1">
        <v>0</v>
      </c>
      <c r="H1060" s="1">
        <v>12527.28</v>
      </c>
    </row>
    <row r="1061" spans="1:8" hidden="1" x14ac:dyDescent="0.25">
      <c r="A1061">
        <v>333</v>
      </c>
      <c r="B1061">
        <v>29</v>
      </c>
      <c r="C1061">
        <v>63</v>
      </c>
      <c r="D1061">
        <v>26</v>
      </c>
      <c r="E1061">
        <v>5</v>
      </c>
      <c r="F1061" t="s">
        <v>233</v>
      </c>
      <c r="G1061" s="1">
        <v>0</v>
      </c>
      <c r="H1061" s="1">
        <v>21404.69</v>
      </c>
    </row>
    <row r="1062" spans="1:8" hidden="1" x14ac:dyDescent="0.25">
      <c r="A1062">
        <v>333</v>
      </c>
      <c r="B1062">
        <v>29</v>
      </c>
      <c r="C1062">
        <v>63</v>
      </c>
      <c r="D1062">
        <v>27</v>
      </c>
      <c r="E1062">
        <v>1</v>
      </c>
      <c r="F1062" t="s">
        <v>234</v>
      </c>
      <c r="G1062" s="1">
        <v>9052.65</v>
      </c>
      <c r="H1062" s="1">
        <v>18561.77</v>
      </c>
    </row>
    <row r="1063" spans="1:8" hidden="1" x14ac:dyDescent="0.25">
      <c r="A1063">
        <v>333</v>
      </c>
      <c r="B1063">
        <v>29</v>
      </c>
      <c r="C1063">
        <v>63</v>
      </c>
      <c r="D1063">
        <v>27</v>
      </c>
      <c r="E1063">
        <v>4</v>
      </c>
      <c r="F1063" t="s">
        <v>235</v>
      </c>
      <c r="G1063" s="1">
        <v>0</v>
      </c>
      <c r="H1063" s="1">
        <v>6063.67</v>
      </c>
    </row>
    <row r="1064" spans="1:8" hidden="1" x14ac:dyDescent="0.25">
      <c r="A1064">
        <v>333</v>
      </c>
      <c r="B1064">
        <v>29</v>
      </c>
      <c r="C1064">
        <v>63</v>
      </c>
      <c r="D1064">
        <v>27</v>
      </c>
      <c r="E1064">
        <v>5</v>
      </c>
      <c r="F1064" t="s">
        <v>233</v>
      </c>
      <c r="G1064" s="1">
        <v>5448.34</v>
      </c>
      <c r="H1064" s="1">
        <v>6642.1</v>
      </c>
    </row>
    <row r="1065" spans="1:8" hidden="1" x14ac:dyDescent="0.25">
      <c r="A1065">
        <v>333</v>
      </c>
      <c r="B1065">
        <v>29</v>
      </c>
      <c r="C1065">
        <v>63</v>
      </c>
      <c r="D1065">
        <v>28</v>
      </c>
      <c r="E1065">
        <v>4</v>
      </c>
      <c r="F1065" t="s">
        <v>235</v>
      </c>
      <c r="G1065" s="1">
        <v>0</v>
      </c>
      <c r="H1065" s="1">
        <v>2792.25</v>
      </c>
    </row>
    <row r="1066" spans="1:8" hidden="1" x14ac:dyDescent="0.25">
      <c r="A1066">
        <v>333</v>
      </c>
      <c r="B1066">
        <v>29</v>
      </c>
      <c r="C1066">
        <v>63</v>
      </c>
      <c r="D1066">
        <v>28</v>
      </c>
      <c r="E1066">
        <v>5</v>
      </c>
      <c r="F1066" t="s">
        <v>233</v>
      </c>
      <c r="G1066" s="1">
        <v>0</v>
      </c>
      <c r="H1066" s="1">
        <v>817.7</v>
      </c>
    </row>
    <row r="1067" spans="1:8" hidden="1" x14ac:dyDescent="0.25">
      <c r="A1067">
        <v>333</v>
      </c>
      <c r="B1067">
        <v>29</v>
      </c>
      <c r="C1067">
        <v>63</v>
      </c>
      <c r="D1067">
        <v>29</v>
      </c>
      <c r="E1067">
        <v>1</v>
      </c>
      <c r="F1067" t="s">
        <v>234</v>
      </c>
      <c r="G1067" s="1">
        <v>4360.28</v>
      </c>
      <c r="H1067" s="1">
        <v>12573.19</v>
      </c>
    </row>
    <row r="1068" spans="1:8" hidden="1" x14ac:dyDescent="0.25">
      <c r="A1068">
        <v>333</v>
      </c>
      <c r="B1068">
        <v>29</v>
      </c>
      <c r="C1068">
        <v>63</v>
      </c>
      <c r="D1068">
        <v>29</v>
      </c>
      <c r="E1068">
        <v>4</v>
      </c>
      <c r="F1068" t="s">
        <v>235</v>
      </c>
      <c r="G1068" s="1">
        <v>0</v>
      </c>
      <c r="H1068" s="1">
        <v>3137.07</v>
      </c>
    </row>
    <row r="1069" spans="1:8" hidden="1" x14ac:dyDescent="0.25">
      <c r="A1069">
        <v>333</v>
      </c>
      <c r="B1069">
        <v>29</v>
      </c>
      <c r="C1069">
        <v>63</v>
      </c>
      <c r="D1069">
        <v>29</v>
      </c>
      <c r="E1069">
        <v>5</v>
      </c>
      <c r="F1069" t="s">
        <v>233</v>
      </c>
      <c r="G1069" s="1">
        <v>2834.18</v>
      </c>
      <c r="H1069" s="1">
        <v>2834.18</v>
      </c>
    </row>
    <row r="1070" spans="1:8" hidden="1" x14ac:dyDescent="0.25">
      <c r="A1070">
        <v>333</v>
      </c>
      <c r="B1070">
        <v>30</v>
      </c>
      <c r="C1070">
        <v>0</v>
      </c>
      <c r="D1070">
        <v>0</v>
      </c>
      <c r="E1070">
        <v>0</v>
      </c>
      <c r="F1070" t="s">
        <v>211</v>
      </c>
      <c r="G1070" s="1">
        <v>215353.66</v>
      </c>
      <c r="H1070" s="1">
        <v>227272.07</v>
      </c>
    </row>
    <row r="1071" spans="1:8" hidden="1" x14ac:dyDescent="0.25">
      <c r="A1071">
        <v>333</v>
      </c>
      <c r="B1071">
        <v>60</v>
      </c>
      <c r="C1071">
        <v>0</v>
      </c>
      <c r="D1071">
        <v>0</v>
      </c>
      <c r="E1071">
        <v>0</v>
      </c>
      <c r="F1071" t="s">
        <v>249</v>
      </c>
      <c r="G1071" s="1">
        <v>152785.15</v>
      </c>
      <c r="H1071" s="1">
        <v>162625.9</v>
      </c>
    </row>
    <row r="1072" spans="1:8" hidden="1" x14ac:dyDescent="0.25">
      <c r="A1072">
        <v>333</v>
      </c>
      <c r="B1072">
        <v>61</v>
      </c>
      <c r="C1072">
        <v>0</v>
      </c>
      <c r="D1072">
        <v>0</v>
      </c>
      <c r="E1072">
        <v>0</v>
      </c>
      <c r="F1072" t="s">
        <v>250</v>
      </c>
      <c r="G1072" s="1">
        <v>276751.07</v>
      </c>
      <c r="H1072" s="1">
        <v>310179.57</v>
      </c>
    </row>
    <row r="1073" spans="1:8" hidden="1" x14ac:dyDescent="0.25">
      <c r="A1073">
        <v>333</v>
      </c>
      <c r="B1073">
        <v>97</v>
      </c>
      <c r="C1073">
        <v>0</v>
      </c>
      <c r="D1073">
        <v>0</v>
      </c>
      <c r="E1073">
        <v>0</v>
      </c>
      <c r="F1073" t="s">
        <v>596</v>
      </c>
      <c r="G1073" s="1">
        <v>1210038.03</v>
      </c>
      <c r="H1073" s="1">
        <v>10111065.33</v>
      </c>
    </row>
    <row r="1074" spans="1:8" hidden="1" x14ac:dyDescent="0.25">
      <c r="A1074">
        <v>333</v>
      </c>
      <c r="B1074">
        <v>98</v>
      </c>
      <c r="C1074">
        <v>0</v>
      </c>
      <c r="D1074">
        <v>0</v>
      </c>
      <c r="E1074">
        <v>0</v>
      </c>
      <c r="F1074" t="s">
        <v>597</v>
      </c>
      <c r="G1074" s="1">
        <v>335960.53</v>
      </c>
      <c r="H1074" s="1">
        <v>372066.46</v>
      </c>
    </row>
    <row r="1075" spans="1:8" hidden="1" x14ac:dyDescent="0.25">
      <c r="A1075">
        <v>333</v>
      </c>
      <c r="B1075">
        <v>99</v>
      </c>
      <c r="C1075">
        <v>0</v>
      </c>
      <c r="D1075">
        <v>0</v>
      </c>
      <c r="E1075">
        <v>0</v>
      </c>
      <c r="F1075" t="s">
        <v>251</v>
      </c>
      <c r="G1075" s="1">
        <v>87386485.659999996</v>
      </c>
      <c r="H1075" s="1">
        <v>111993413.95</v>
      </c>
    </row>
    <row r="1076" spans="1:8" hidden="1" x14ac:dyDescent="0.25">
      <c r="A1076">
        <v>360</v>
      </c>
      <c r="B1076">
        <v>1</v>
      </c>
      <c r="C1076">
        <v>1</v>
      </c>
      <c r="D1076">
        <v>1</v>
      </c>
      <c r="E1076">
        <v>0</v>
      </c>
      <c r="F1076" t="s">
        <v>252</v>
      </c>
      <c r="G1076" s="1">
        <v>11741.14</v>
      </c>
      <c r="H1076" s="1">
        <v>11741.14</v>
      </c>
    </row>
    <row r="1077" spans="1:8" hidden="1" x14ac:dyDescent="0.25">
      <c r="A1077">
        <v>360</v>
      </c>
      <c r="B1077">
        <v>1</v>
      </c>
      <c r="C1077">
        <v>1</v>
      </c>
      <c r="D1077">
        <v>2</v>
      </c>
      <c r="E1077">
        <v>0</v>
      </c>
      <c r="F1077" t="s">
        <v>253</v>
      </c>
      <c r="G1077" s="1">
        <v>10833333.960000001</v>
      </c>
      <c r="H1077" s="1">
        <v>11745845.630000001</v>
      </c>
    </row>
    <row r="1078" spans="1:8" hidden="1" x14ac:dyDescent="0.25">
      <c r="A1078">
        <v>360</v>
      </c>
      <c r="B1078">
        <v>1</v>
      </c>
      <c r="C1078">
        <v>2</v>
      </c>
      <c r="D1078">
        <v>1</v>
      </c>
      <c r="E1078">
        <v>0</v>
      </c>
      <c r="F1078" t="s">
        <v>254</v>
      </c>
      <c r="G1078" s="1">
        <v>82601.789999999994</v>
      </c>
      <c r="H1078" s="1">
        <v>85251.77</v>
      </c>
    </row>
    <row r="1079" spans="1:8" hidden="1" x14ac:dyDescent="0.25">
      <c r="A1079">
        <v>360</v>
      </c>
      <c r="B1079">
        <v>1</v>
      </c>
      <c r="C1079">
        <v>2</v>
      </c>
      <c r="D1079">
        <v>2</v>
      </c>
      <c r="E1079">
        <v>0</v>
      </c>
      <c r="F1079" t="s">
        <v>255</v>
      </c>
      <c r="G1079" s="1">
        <v>101236.61</v>
      </c>
      <c r="H1079" s="1">
        <v>133320.54</v>
      </c>
    </row>
    <row r="1080" spans="1:8" hidden="1" x14ac:dyDescent="0.25">
      <c r="A1080">
        <v>360</v>
      </c>
      <c r="B1080">
        <v>1</v>
      </c>
      <c r="C1080">
        <v>3</v>
      </c>
      <c r="D1080">
        <v>0</v>
      </c>
      <c r="E1080">
        <v>0</v>
      </c>
      <c r="F1080" t="s">
        <v>256</v>
      </c>
      <c r="G1080" s="1">
        <v>4499864.8499999996</v>
      </c>
      <c r="H1080" s="1">
        <v>5555563.1500000004</v>
      </c>
    </row>
    <row r="1081" spans="1:8" hidden="1" x14ac:dyDescent="0.25">
      <c r="A1081">
        <v>360</v>
      </c>
      <c r="B1081">
        <v>1</v>
      </c>
      <c r="C1081">
        <v>4</v>
      </c>
      <c r="D1081">
        <v>0</v>
      </c>
      <c r="E1081">
        <v>0</v>
      </c>
      <c r="F1081" t="s">
        <v>257</v>
      </c>
      <c r="G1081" s="1">
        <v>135244.25</v>
      </c>
      <c r="H1081" s="1">
        <v>157324.68</v>
      </c>
    </row>
    <row r="1082" spans="1:8" hidden="1" x14ac:dyDescent="0.25">
      <c r="A1082">
        <v>360</v>
      </c>
      <c r="B1082">
        <v>1</v>
      </c>
      <c r="C1082">
        <v>5</v>
      </c>
      <c r="D1082">
        <v>0</v>
      </c>
      <c r="E1082">
        <v>0</v>
      </c>
      <c r="F1082" t="s">
        <v>258</v>
      </c>
      <c r="G1082" s="1">
        <v>429954.87</v>
      </c>
      <c r="H1082" s="1">
        <v>433048.3</v>
      </c>
    </row>
    <row r="1083" spans="1:8" hidden="1" x14ac:dyDescent="0.25">
      <c r="A1083">
        <v>360</v>
      </c>
      <c r="B1083">
        <v>1</v>
      </c>
      <c r="C1083">
        <v>7</v>
      </c>
      <c r="D1083">
        <v>0</v>
      </c>
      <c r="E1083">
        <v>0</v>
      </c>
      <c r="F1083" t="s">
        <v>598</v>
      </c>
      <c r="G1083" s="1">
        <v>93.22</v>
      </c>
      <c r="H1083" s="1">
        <v>93.22</v>
      </c>
    </row>
    <row r="1084" spans="1:8" hidden="1" x14ac:dyDescent="0.25">
      <c r="A1084">
        <v>360</v>
      </c>
      <c r="B1084">
        <v>1</v>
      </c>
      <c r="C1084">
        <v>9</v>
      </c>
      <c r="D1084">
        <v>0</v>
      </c>
      <c r="E1084">
        <v>0</v>
      </c>
      <c r="F1084" t="s">
        <v>259</v>
      </c>
      <c r="G1084" s="1">
        <v>915.34</v>
      </c>
      <c r="H1084" s="1">
        <v>915.34</v>
      </c>
    </row>
    <row r="1085" spans="1:8" hidden="1" x14ac:dyDescent="0.25">
      <c r="A1085">
        <v>360</v>
      </c>
      <c r="B1085">
        <v>1</v>
      </c>
      <c r="C1085">
        <v>99</v>
      </c>
      <c r="D1085">
        <v>0</v>
      </c>
      <c r="E1085">
        <v>0</v>
      </c>
      <c r="F1085" t="s">
        <v>260</v>
      </c>
      <c r="G1085" s="1">
        <v>1838953.51</v>
      </c>
      <c r="H1085" s="1">
        <v>1972391.62</v>
      </c>
    </row>
    <row r="1086" spans="1:8" hidden="1" x14ac:dyDescent="0.25">
      <c r="A1086">
        <v>360</v>
      </c>
      <c r="B1086">
        <v>3</v>
      </c>
      <c r="C1086">
        <v>1</v>
      </c>
      <c r="D1086">
        <v>0</v>
      </c>
      <c r="E1086">
        <v>0</v>
      </c>
      <c r="F1086" t="s">
        <v>261</v>
      </c>
      <c r="G1086" s="1">
        <v>820788.68</v>
      </c>
      <c r="H1086" s="1">
        <v>897721.01</v>
      </c>
    </row>
    <row r="1087" spans="1:8" hidden="1" x14ac:dyDescent="0.25">
      <c r="A1087">
        <v>360</v>
      </c>
      <c r="B1087">
        <v>3</v>
      </c>
      <c r="C1087">
        <v>2</v>
      </c>
      <c r="D1087">
        <v>0</v>
      </c>
      <c r="E1087">
        <v>0</v>
      </c>
      <c r="F1087" t="s">
        <v>262</v>
      </c>
      <c r="G1087" s="1">
        <v>266735.23</v>
      </c>
      <c r="H1087" s="1">
        <v>312259.33</v>
      </c>
    </row>
    <row r="1088" spans="1:8" hidden="1" x14ac:dyDescent="0.25">
      <c r="A1088">
        <v>360</v>
      </c>
      <c r="B1088">
        <v>3</v>
      </c>
      <c r="C1088">
        <v>3</v>
      </c>
      <c r="D1088">
        <v>0</v>
      </c>
      <c r="E1088">
        <v>0</v>
      </c>
      <c r="F1088" t="s">
        <v>263</v>
      </c>
      <c r="G1088" s="1">
        <v>194850.79</v>
      </c>
      <c r="H1088" s="1">
        <v>310096.74</v>
      </c>
    </row>
    <row r="1089" spans="1:8" hidden="1" x14ac:dyDescent="0.25">
      <c r="A1089">
        <v>360</v>
      </c>
      <c r="B1089">
        <v>3</v>
      </c>
      <c r="C1089">
        <v>4</v>
      </c>
      <c r="D1089">
        <v>0</v>
      </c>
      <c r="E1089">
        <v>0</v>
      </c>
      <c r="F1089" t="s">
        <v>264</v>
      </c>
      <c r="G1089" s="1">
        <v>20730.849999999999</v>
      </c>
      <c r="H1089" s="1">
        <v>22751.86</v>
      </c>
    </row>
    <row r="1090" spans="1:8" hidden="1" x14ac:dyDescent="0.25">
      <c r="A1090">
        <v>360</v>
      </c>
      <c r="B1090">
        <v>3</v>
      </c>
      <c r="C1090">
        <v>9</v>
      </c>
      <c r="D1090">
        <v>0</v>
      </c>
      <c r="E1090">
        <v>0</v>
      </c>
      <c r="F1090" t="s">
        <v>265</v>
      </c>
      <c r="G1090" s="1">
        <v>2524670.7999999998</v>
      </c>
      <c r="H1090" s="1">
        <v>3030591.28</v>
      </c>
    </row>
    <row r="1091" spans="1:8" hidden="1" x14ac:dyDescent="0.25">
      <c r="A1091">
        <v>360</v>
      </c>
      <c r="B1091">
        <v>4</v>
      </c>
      <c r="C1091">
        <v>1</v>
      </c>
      <c r="D1091">
        <v>1</v>
      </c>
      <c r="E1091">
        <v>0</v>
      </c>
      <c r="F1091" t="s">
        <v>599</v>
      </c>
      <c r="G1091" s="1">
        <v>0</v>
      </c>
      <c r="H1091" s="1">
        <v>422.35</v>
      </c>
    </row>
    <row r="1092" spans="1:8" hidden="1" x14ac:dyDescent="0.25">
      <c r="A1092">
        <v>360</v>
      </c>
      <c r="B1092">
        <v>4</v>
      </c>
      <c r="C1092">
        <v>1</v>
      </c>
      <c r="D1092">
        <v>2</v>
      </c>
      <c r="E1092">
        <v>0</v>
      </c>
      <c r="F1092" t="s">
        <v>600</v>
      </c>
      <c r="G1092" s="1">
        <v>1295.75</v>
      </c>
      <c r="H1092" s="1">
        <v>1295.75</v>
      </c>
    </row>
    <row r="1093" spans="1:8" hidden="1" x14ac:dyDescent="0.25">
      <c r="A1093">
        <v>360</v>
      </c>
      <c r="B1093">
        <v>4</v>
      </c>
      <c r="C1093">
        <v>1</v>
      </c>
      <c r="D1093">
        <v>3</v>
      </c>
      <c r="E1093">
        <v>0</v>
      </c>
      <c r="F1093" t="s">
        <v>266</v>
      </c>
      <c r="G1093" s="1">
        <v>565303.92000000004</v>
      </c>
      <c r="H1093" s="1">
        <v>565303.92000000004</v>
      </c>
    </row>
    <row r="1094" spans="1:8" hidden="1" x14ac:dyDescent="0.25">
      <c r="A1094">
        <v>360</v>
      </c>
      <c r="B1094">
        <v>4</v>
      </c>
      <c r="C1094">
        <v>2</v>
      </c>
      <c r="D1094">
        <v>1</v>
      </c>
      <c r="E1094">
        <v>0</v>
      </c>
      <c r="F1094" t="s">
        <v>267</v>
      </c>
      <c r="G1094" s="1">
        <v>4694.74</v>
      </c>
      <c r="H1094" s="1">
        <v>6994.98</v>
      </c>
    </row>
    <row r="1095" spans="1:8" hidden="1" x14ac:dyDescent="0.25">
      <c r="A1095">
        <v>360</v>
      </c>
      <c r="B1095">
        <v>4</v>
      </c>
      <c r="C1095">
        <v>2</v>
      </c>
      <c r="D1095">
        <v>3</v>
      </c>
      <c r="E1095">
        <v>0</v>
      </c>
      <c r="F1095" t="s">
        <v>268</v>
      </c>
      <c r="G1095" s="1">
        <v>9419.7900000000009</v>
      </c>
      <c r="H1095" s="1">
        <v>9419.7900000000009</v>
      </c>
    </row>
    <row r="1096" spans="1:8" hidden="1" x14ac:dyDescent="0.25">
      <c r="A1096">
        <v>360</v>
      </c>
      <c r="B1096">
        <v>4</v>
      </c>
      <c r="C1096">
        <v>2</v>
      </c>
      <c r="D1096">
        <v>4</v>
      </c>
      <c r="E1096">
        <v>0</v>
      </c>
      <c r="F1096" t="s">
        <v>601</v>
      </c>
      <c r="G1096" s="1">
        <v>37468.53</v>
      </c>
      <c r="H1096" s="1">
        <v>49290.64</v>
      </c>
    </row>
    <row r="1097" spans="1:8" hidden="1" x14ac:dyDescent="0.25">
      <c r="A1097">
        <v>360</v>
      </c>
      <c r="B1097">
        <v>4</v>
      </c>
      <c r="C1097">
        <v>2</v>
      </c>
      <c r="D1097">
        <v>5</v>
      </c>
      <c r="E1097">
        <v>0</v>
      </c>
      <c r="F1097" t="s">
        <v>269</v>
      </c>
      <c r="G1097" s="1">
        <v>7316.82</v>
      </c>
      <c r="H1097" s="1">
        <v>7316.82</v>
      </c>
    </row>
    <row r="1098" spans="1:8" hidden="1" x14ac:dyDescent="0.25">
      <c r="A1098">
        <v>360</v>
      </c>
      <c r="B1098">
        <v>4</v>
      </c>
      <c r="C1098">
        <v>2</v>
      </c>
      <c r="D1098">
        <v>6</v>
      </c>
      <c r="E1098">
        <v>0</v>
      </c>
      <c r="F1098" t="s">
        <v>270</v>
      </c>
      <c r="G1098" s="1">
        <v>2880903.55</v>
      </c>
      <c r="H1098" s="1">
        <v>3365338.16</v>
      </c>
    </row>
    <row r="1099" spans="1:8" hidden="1" x14ac:dyDescent="0.25">
      <c r="A1099">
        <v>360</v>
      </c>
      <c r="B1099">
        <v>4</v>
      </c>
      <c r="C1099">
        <v>2</v>
      </c>
      <c r="D1099">
        <v>7</v>
      </c>
      <c r="E1099">
        <v>0</v>
      </c>
      <c r="F1099" t="s">
        <v>271</v>
      </c>
      <c r="G1099" s="1">
        <v>6400070.2400000002</v>
      </c>
      <c r="H1099" s="1">
        <v>7910197.8700000001</v>
      </c>
    </row>
    <row r="1100" spans="1:8" hidden="1" x14ac:dyDescent="0.25">
      <c r="A1100">
        <v>360</v>
      </c>
      <c r="B1100">
        <v>4</v>
      </c>
      <c r="C1100">
        <v>2</v>
      </c>
      <c r="D1100">
        <v>8</v>
      </c>
      <c r="E1100">
        <v>0</v>
      </c>
      <c r="F1100" t="s">
        <v>272</v>
      </c>
      <c r="G1100" s="1">
        <v>883187.54</v>
      </c>
      <c r="H1100" s="1">
        <v>988716.46</v>
      </c>
    </row>
    <row r="1101" spans="1:8" hidden="1" x14ac:dyDescent="0.25">
      <c r="A1101">
        <v>360</v>
      </c>
      <c r="B1101">
        <v>4</v>
      </c>
      <c r="C1101">
        <v>2</v>
      </c>
      <c r="D1101">
        <v>9</v>
      </c>
      <c r="E1101">
        <v>0</v>
      </c>
      <c r="F1101" t="s">
        <v>273</v>
      </c>
      <c r="G1101" s="1">
        <v>910188</v>
      </c>
      <c r="H1101" s="1">
        <v>1029040.18</v>
      </c>
    </row>
    <row r="1102" spans="1:8" hidden="1" x14ac:dyDescent="0.25">
      <c r="A1102">
        <v>360</v>
      </c>
      <c r="B1102">
        <v>4</v>
      </c>
      <c r="C1102">
        <v>2</v>
      </c>
      <c r="D1102">
        <v>10</v>
      </c>
      <c r="E1102">
        <v>0</v>
      </c>
      <c r="F1102" t="s">
        <v>274</v>
      </c>
      <c r="G1102" s="1">
        <v>91834</v>
      </c>
      <c r="H1102" s="1">
        <v>95048.8</v>
      </c>
    </row>
    <row r="1103" spans="1:8" hidden="1" x14ac:dyDescent="0.25">
      <c r="A1103">
        <v>360</v>
      </c>
      <c r="B1103">
        <v>4</v>
      </c>
      <c r="C1103">
        <v>9</v>
      </c>
      <c r="D1103">
        <v>0</v>
      </c>
      <c r="E1103">
        <v>0</v>
      </c>
      <c r="F1103" t="s">
        <v>275</v>
      </c>
      <c r="G1103" s="1">
        <v>717086.67</v>
      </c>
      <c r="H1103" s="1">
        <v>718047.05</v>
      </c>
    </row>
    <row r="1104" spans="1:8" hidden="1" x14ac:dyDescent="0.25">
      <c r="A1104">
        <v>361</v>
      </c>
      <c r="B1104">
        <v>1</v>
      </c>
      <c r="C1104">
        <v>1</v>
      </c>
      <c r="D1104">
        <v>1</v>
      </c>
      <c r="E1104">
        <v>0</v>
      </c>
      <c r="F1104" t="s">
        <v>276</v>
      </c>
      <c r="G1104" s="1">
        <v>6292619.3099999996</v>
      </c>
      <c r="H1104" s="1">
        <v>6292911.1100000003</v>
      </c>
    </row>
    <row r="1105" spans="1:8" hidden="1" x14ac:dyDescent="0.25">
      <c r="A1105">
        <v>361</v>
      </c>
      <c r="B1105">
        <v>1</v>
      </c>
      <c r="C1105">
        <v>1</v>
      </c>
      <c r="D1105">
        <v>2</v>
      </c>
      <c r="E1105">
        <v>0</v>
      </c>
      <c r="F1105" t="s">
        <v>277</v>
      </c>
      <c r="G1105" s="1">
        <v>3763.67</v>
      </c>
      <c r="H1105" s="1">
        <v>3763.67</v>
      </c>
    </row>
    <row r="1106" spans="1:8" hidden="1" x14ac:dyDescent="0.25">
      <c r="A1106">
        <v>361</v>
      </c>
      <c r="B1106">
        <v>1</v>
      </c>
      <c r="C1106">
        <v>1</v>
      </c>
      <c r="D1106">
        <v>3</v>
      </c>
      <c r="E1106">
        <v>0</v>
      </c>
      <c r="F1106" t="s">
        <v>278</v>
      </c>
      <c r="G1106" s="1">
        <v>21922.06</v>
      </c>
      <c r="H1106" s="1">
        <v>21931.48</v>
      </c>
    </row>
    <row r="1107" spans="1:8" hidden="1" x14ac:dyDescent="0.25">
      <c r="A1107">
        <v>361</v>
      </c>
      <c r="B1107">
        <v>1</v>
      </c>
      <c r="C1107">
        <v>2</v>
      </c>
      <c r="D1107">
        <v>1</v>
      </c>
      <c r="E1107">
        <v>0</v>
      </c>
      <c r="F1107" t="s">
        <v>279</v>
      </c>
      <c r="G1107" s="1">
        <v>7901168.04</v>
      </c>
      <c r="H1107" s="1">
        <v>7901902.6299999999</v>
      </c>
    </row>
    <row r="1108" spans="1:8" hidden="1" x14ac:dyDescent="0.25">
      <c r="A1108">
        <v>361</v>
      </c>
      <c r="B1108">
        <v>1</v>
      </c>
      <c r="C1108">
        <v>2</v>
      </c>
      <c r="D1108">
        <v>3</v>
      </c>
      <c r="E1108">
        <v>0</v>
      </c>
      <c r="F1108" t="s">
        <v>281</v>
      </c>
      <c r="G1108" s="1">
        <v>20739.509999999998</v>
      </c>
      <c r="H1108" s="1">
        <v>20832.169999999998</v>
      </c>
    </row>
    <row r="1109" spans="1:8" hidden="1" x14ac:dyDescent="0.25">
      <c r="A1109">
        <v>361</v>
      </c>
      <c r="B1109">
        <v>1</v>
      </c>
      <c r="C1109">
        <v>2</v>
      </c>
      <c r="D1109">
        <v>4</v>
      </c>
      <c r="E1109">
        <v>0</v>
      </c>
      <c r="F1109" t="s">
        <v>282</v>
      </c>
      <c r="G1109" s="1">
        <v>4160550.82</v>
      </c>
      <c r="H1109" s="1">
        <v>4160870.67</v>
      </c>
    </row>
    <row r="1110" spans="1:8" hidden="1" x14ac:dyDescent="0.25">
      <c r="A1110">
        <v>361</v>
      </c>
      <c r="B1110">
        <v>10</v>
      </c>
      <c r="C1110">
        <v>1</v>
      </c>
      <c r="D1110">
        <v>1</v>
      </c>
      <c r="E1110">
        <v>1</v>
      </c>
      <c r="F1110" t="s">
        <v>283</v>
      </c>
      <c r="G1110" s="1">
        <v>979863.82</v>
      </c>
      <c r="H1110" s="1">
        <v>1000607.36</v>
      </c>
    </row>
    <row r="1111" spans="1:8" hidden="1" x14ac:dyDescent="0.25">
      <c r="A1111">
        <v>361</v>
      </c>
      <c r="B1111">
        <v>10</v>
      </c>
      <c r="C1111">
        <v>1</v>
      </c>
      <c r="D1111">
        <v>1</v>
      </c>
      <c r="E1111">
        <v>2</v>
      </c>
      <c r="F1111" t="s">
        <v>284</v>
      </c>
      <c r="G1111" s="1">
        <v>236069.89</v>
      </c>
      <c r="H1111" s="1">
        <v>243404.09</v>
      </c>
    </row>
    <row r="1112" spans="1:8" hidden="1" x14ac:dyDescent="0.25">
      <c r="A1112">
        <v>361</v>
      </c>
      <c r="B1112">
        <v>10</v>
      </c>
      <c r="C1112">
        <v>1</v>
      </c>
      <c r="D1112">
        <v>2</v>
      </c>
      <c r="E1112">
        <v>1</v>
      </c>
      <c r="F1112" t="s">
        <v>285</v>
      </c>
      <c r="G1112" s="1">
        <v>1221867.8700000001</v>
      </c>
      <c r="H1112" s="1">
        <v>1248342.26</v>
      </c>
    </row>
    <row r="1113" spans="1:8" hidden="1" x14ac:dyDescent="0.25">
      <c r="A1113">
        <v>361</v>
      </c>
      <c r="B1113">
        <v>10</v>
      </c>
      <c r="C1113">
        <v>1</v>
      </c>
      <c r="D1113">
        <v>2</v>
      </c>
      <c r="E1113">
        <v>2</v>
      </c>
      <c r="F1113" t="s">
        <v>602</v>
      </c>
      <c r="G1113" s="1">
        <v>1132.23</v>
      </c>
      <c r="H1113" s="1">
        <v>1219.4000000000001</v>
      </c>
    </row>
    <row r="1114" spans="1:8" hidden="1" x14ac:dyDescent="0.25">
      <c r="A1114">
        <v>361</v>
      </c>
      <c r="B1114">
        <v>10</v>
      </c>
      <c r="C1114">
        <v>1</v>
      </c>
      <c r="D1114">
        <v>2</v>
      </c>
      <c r="E1114">
        <v>3</v>
      </c>
      <c r="F1114" t="s">
        <v>286</v>
      </c>
      <c r="G1114" s="1">
        <v>66073.77</v>
      </c>
      <c r="H1114" s="1">
        <v>66875.11</v>
      </c>
    </row>
    <row r="1115" spans="1:8" hidden="1" x14ac:dyDescent="0.25">
      <c r="A1115">
        <v>361</v>
      </c>
      <c r="B1115">
        <v>10</v>
      </c>
      <c r="C1115">
        <v>2</v>
      </c>
      <c r="D1115">
        <v>1</v>
      </c>
      <c r="E1115">
        <v>1</v>
      </c>
      <c r="F1115" t="s">
        <v>287</v>
      </c>
      <c r="G1115" s="1">
        <v>790075.47</v>
      </c>
      <c r="H1115" s="1">
        <v>790269.33</v>
      </c>
    </row>
    <row r="1116" spans="1:8" hidden="1" x14ac:dyDescent="0.25">
      <c r="A1116">
        <v>361</v>
      </c>
      <c r="B1116">
        <v>10</v>
      </c>
      <c r="C1116">
        <v>2</v>
      </c>
      <c r="D1116">
        <v>1</v>
      </c>
      <c r="E1116">
        <v>2</v>
      </c>
      <c r="F1116" t="s">
        <v>288</v>
      </c>
      <c r="G1116" s="1">
        <v>815129.58</v>
      </c>
      <c r="H1116" s="1">
        <v>815367.2</v>
      </c>
    </row>
    <row r="1117" spans="1:8" hidden="1" x14ac:dyDescent="0.25">
      <c r="A1117">
        <v>361</v>
      </c>
      <c r="B1117">
        <v>10</v>
      </c>
      <c r="C1117">
        <v>2</v>
      </c>
      <c r="D1117">
        <v>2</v>
      </c>
      <c r="E1117">
        <v>1</v>
      </c>
      <c r="F1117" t="s">
        <v>289</v>
      </c>
      <c r="G1117" s="1">
        <v>917420.86</v>
      </c>
      <c r="H1117" s="1">
        <v>917616.85</v>
      </c>
    </row>
    <row r="1118" spans="1:8" hidden="1" x14ac:dyDescent="0.25">
      <c r="A1118">
        <v>361</v>
      </c>
      <c r="B1118">
        <v>10</v>
      </c>
      <c r="C1118">
        <v>2</v>
      </c>
      <c r="D1118">
        <v>2</v>
      </c>
      <c r="E1118">
        <v>3</v>
      </c>
      <c r="F1118" t="s">
        <v>290</v>
      </c>
      <c r="G1118" s="1">
        <v>1068825.94</v>
      </c>
      <c r="H1118" s="1">
        <v>1069002.69</v>
      </c>
    </row>
    <row r="1119" spans="1:8" hidden="1" x14ac:dyDescent="0.25">
      <c r="A1119">
        <v>361</v>
      </c>
      <c r="B1119">
        <v>99</v>
      </c>
      <c r="C1119">
        <v>1</v>
      </c>
      <c r="D1119">
        <v>0</v>
      </c>
      <c r="E1119">
        <v>0</v>
      </c>
      <c r="F1119" t="s">
        <v>293</v>
      </c>
      <c r="G1119" s="1">
        <v>315.58999999999997</v>
      </c>
      <c r="H1119" s="1">
        <v>315.58999999999997</v>
      </c>
    </row>
    <row r="1120" spans="1:8" hidden="1" x14ac:dyDescent="0.25">
      <c r="A1120">
        <v>361</v>
      </c>
      <c r="B1120">
        <v>99</v>
      </c>
      <c r="C1120">
        <v>2</v>
      </c>
      <c r="D1120">
        <v>0</v>
      </c>
      <c r="E1120">
        <v>0</v>
      </c>
      <c r="F1120" t="s">
        <v>294</v>
      </c>
      <c r="G1120" s="1">
        <v>2007264.8</v>
      </c>
      <c r="H1120" s="1">
        <v>2076592.69</v>
      </c>
    </row>
    <row r="1121" spans="1:8" hidden="1" x14ac:dyDescent="0.25">
      <c r="A1121">
        <v>361</v>
      </c>
      <c r="B1121">
        <v>99</v>
      </c>
      <c r="C1121">
        <v>3</v>
      </c>
      <c r="D1121">
        <v>0</v>
      </c>
      <c r="E1121">
        <v>0</v>
      </c>
      <c r="F1121" t="s">
        <v>295</v>
      </c>
      <c r="G1121" s="1">
        <v>8415.18</v>
      </c>
      <c r="H1121" s="1">
        <v>8415.18</v>
      </c>
    </row>
    <row r="1122" spans="1:8" hidden="1" x14ac:dyDescent="0.25">
      <c r="A1122">
        <v>361</v>
      </c>
      <c r="B1122">
        <v>99</v>
      </c>
      <c r="C1122">
        <v>4</v>
      </c>
      <c r="D1122">
        <v>0</v>
      </c>
      <c r="E1122">
        <v>0</v>
      </c>
      <c r="F1122" t="s">
        <v>296</v>
      </c>
      <c r="G1122" s="1">
        <v>3602.23</v>
      </c>
      <c r="H1122" s="1">
        <v>3602.23</v>
      </c>
    </row>
    <row r="1123" spans="1:8" hidden="1" x14ac:dyDescent="0.25">
      <c r="A1123">
        <v>361</v>
      </c>
      <c r="B1123">
        <v>99</v>
      </c>
      <c r="C1123">
        <v>99</v>
      </c>
      <c r="D1123">
        <v>0</v>
      </c>
      <c r="E1123">
        <v>0</v>
      </c>
      <c r="F1123" t="s">
        <v>297</v>
      </c>
      <c r="G1123" s="1">
        <v>91886.11</v>
      </c>
      <c r="H1123" s="1">
        <v>91886.11</v>
      </c>
    </row>
    <row r="1124" spans="1:8" hidden="1" x14ac:dyDescent="0.25">
      <c r="A1124">
        <v>362</v>
      </c>
      <c r="B1124">
        <v>1</v>
      </c>
      <c r="C1124">
        <v>2</v>
      </c>
      <c r="D1124">
        <v>1</v>
      </c>
      <c r="E1124">
        <v>0</v>
      </c>
      <c r="F1124" t="s">
        <v>298</v>
      </c>
      <c r="G1124" s="1">
        <v>64354.09</v>
      </c>
      <c r="H1124" s="1">
        <v>66416.800000000003</v>
      </c>
    </row>
    <row r="1125" spans="1:8" hidden="1" x14ac:dyDescent="0.25">
      <c r="A1125">
        <v>362</v>
      </c>
      <c r="B1125">
        <v>1</v>
      </c>
      <c r="C1125">
        <v>2</v>
      </c>
      <c r="D1125">
        <v>2</v>
      </c>
      <c r="E1125">
        <v>0</v>
      </c>
      <c r="F1125" t="s">
        <v>299</v>
      </c>
      <c r="G1125" s="1">
        <v>127336.42</v>
      </c>
      <c r="H1125" s="1">
        <v>131538.82</v>
      </c>
    </row>
    <row r="1126" spans="1:8" hidden="1" x14ac:dyDescent="0.25">
      <c r="A1126">
        <v>362</v>
      </c>
      <c r="B1126">
        <v>2</v>
      </c>
      <c r="C1126">
        <v>4</v>
      </c>
      <c r="D1126">
        <v>0</v>
      </c>
      <c r="E1126">
        <v>0</v>
      </c>
      <c r="F1126" t="s">
        <v>300</v>
      </c>
      <c r="G1126" s="1">
        <v>162664.75</v>
      </c>
      <c r="H1126" s="1">
        <v>162664.75</v>
      </c>
    </row>
    <row r="1127" spans="1:8" hidden="1" x14ac:dyDescent="0.25">
      <c r="A1127">
        <v>362</v>
      </c>
      <c r="B1127">
        <v>2</v>
      </c>
      <c r="C1127">
        <v>6</v>
      </c>
      <c r="D1127">
        <v>1</v>
      </c>
      <c r="E1127">
        <v>0</v>
      </c>
      <c r="F1127" t="s">
        <v>301</v>
      </c>
      <c r="G1127" s="1">
        <v>266.75</v>
      </c>
      <c r="H1127" s="1">
        <v>266.75</v>
      </c>
    </row>
    <row r="1128" spans="1:8" hidden="1" x14ac:dyDescent="0.25">
      <c r="A1128">
        <v>362</v>
      </c>
      <c r="B1128">
        <v>2</v>
      </c>
      <c r="C1128">
        <v>6</v>
      </c>
      <c r="D1128">
        <v>2</v>
      </c>
      <c r="E1128">
        <v>0</v>
      </c>
      <c r="F1128" t="s">
        <v>302</v>
      </c>
      <c r="G1128" s="1">
        <v>7274.67</v>
      </c>
      <c r="H1128" s="1">
        <v>7275.37</v>
      </c>
    </row>
    <row r="1129" spans="1:8" hidden="1" x14ac:dyDescent="0.25">
      <c r="A1129">
        <v>362</v>
      </c>
      <c r="B1129">
        <v>2</v>
      </c>
      <c r="C1129">
        <v>6</v>
      </c>
      <c r="D1129">
        <v>3</v>
      </c>
      <c r="E1129">
        <v>0</v>
      </c>
      <c r="F1129" t="s">
        <v>303</v>
      </c>
      <c r="G1129" s="1">
        <v>0</v>
      </c>
      <c r="H1129" s="1">
        <v>1132.8</v>
      </c>
    </row>
    <row r="1130" spans="1:8" hidden="1" x14ac:dyDescent="0.25">
      <c r="A1130">
        <v>372</v>
      </c>
      <c r="B1130">
        <v>1</v>
      </c>
      <c r="C1130">
        <v>0</v>
      </c>
      <c r="D1130">
        <v>0</v>
      </c>
      <c r="E1130">
        <v>0</v>
      </c>
      <c r="F1130" t="s">
        <v>603</v>
      </c>
      <c r="G1130" s="1">
        <v>298593.08</v>
      </c>
      <c r="H1130" s="1">
        <v>298593.08</v>
      </c>
    </row>
    <row r="1131" spans="1:8" hidden="1" x14ac:dyDescent="0.25">
      <c r="A1131">
        <v>380</v>
      </c>
      <c r="B1131">
        <v>3</v>
      </c>
      <c r="C1131">
        <v>6</v>
      </c>
      <c r="D1131">
        <v>1</v>
      </c>
      <c r="E1131">
        <v>99</v>
      </c>
      <c r="F1131" t="s">
        <v>304</v>
      </c>
      <c r="G1131" s="1">
        <v>9906284.9100000001</v>
      </c>
      <c r="H1131" s="1">
        <v>17165004.079999998</v>
      </c>
    </row>
    <row r="1132" spans="1:8" hidden="1" x14ac:dyDescent="0.25">
      <c r="A1132">
        <v>397</v>
      </c>
      <c r="B1132">
        <v>5</v>
      </c>
      <c r="C1132">
        <v>0</v>
      </c>
      <c r="D1132">
        <v>0</v>
      </c>
      <c r="E1132">
        <v>0</v>
      </c>
      <c r="F1132" t="s">
        <v>305</v>
      </c>
      <c r="G1132" s="1">
        <v>0</v>
      </c>
      <c r="H1132" s="1">
        <v>118.04</v>
      </c>
    </row>
    <row r="1133" spans="1:8" hidden="1" x14ac:dyDescent="0.25">
      <c r="A1133">
        <v>397</v>
      </c>
      <c r="B1133">
        <v>9</v>
      </c>
      <c r="C1133">
        <v>0</v>
      </c>
      <c r="D1133">
        <v>0</v>
      </c>
      <c r="E1133">
        <v>0</v>
      </c>
      <c r="F1133" t="s">
        <v>306</v>
      </c>
      <c r="G1133" s="1">
        <v>0</v>
      </c>
      <c r="H1133" s="1">
        <v>2565.3000000000002</v>
      </c>
    </row>
    <row r="1134" spans="1:8" hidden="1" x14ac:dyDescent="0.25">
      <c r="A1134">
        <v>410</v>
      </c>
      <c r="B1134">
        <v>9</v>
      </c>
      <c r="C1134">
        <v>0</v>
      </c>
      <c r="D1134">
        <v>0</v>
      </c>
      <c r="E1134">
        <v>0</v>
      </c>
      <c r="F1134" t="s">
        <v>307</v>
      </c>
      <c r="G1134" s="1">
        <v>0</v>
      </c>
      <c r="H1134" s="1">
        <v>1057650000</v>
      </c>
    </row>
    <row r="1135" spans="1:8" hidden="1" x14ac:dyDescent="0.25">
      <c r="A1135">
        <v>430</v>
      </c>
      <c r="B1135">
        <v>1</v>
      </c>
      <c r="C1135">
        <v>2</v>
      </c>
      <c r="D1135">
        <v>0</v>
      </c>
      <c r="E1135">
        <v>0</v>
      </c>
      <c r="F1135" t="s">
        <v>205</v>
      </c>
      <c r="G1135" s="1">
        <v>0</v>
      </c>
      <c r="H1135" s="1">
        <v>11330</v>
      </c>
    </row>
    <row r="1136" spans="1:8" hidden="1" x14ac:dyDescent="0.25">
      <c r="A1136">
        <v>430</v>
      </c>
      <c r="B1136">
        <v>1</v>
      </c>
      <c r="C1136">
        <v>3</v>
      </c>
      <c r="D1136">
        <v>0</v>
      </c>
      <c r="E1136">
        <v>0</v>
      </c>
      <c r="F1136" t="s">
        <v>206</v>
      </c>
      <c r="G1136" s="1">
        <v>0</v>
      </c>
      <c r="H1136" s="1">
        <v>1726.01</v>
      </c>
    </row>
    <row r="1137" spans="1:8" hidden="1" x14ac:dyDescent="0.25">
      <c r="A1137">
        <v>472</v>
      </c>
      <c r="B1137">
        <v>1</v>
      </c>
      <c r="C1137">
        <v>0</v>
      </c>
      <c r="D1137">
        <v>0</v>
      </c>
      <c r="E1137">
        <v>0</v>
      </c>
      <c r="F1137" t="s">
        <v>603</v>
      </c>
      <c r="G1137" s="1">
        <v>269735.65999999997</v>
      </c>
      <c r="H1137" s="1">
        <v>6322701.1600000001</v>
      </c>
    </row>
    <row r="1138" spans="1:8" hidden="1" x14ac:dyDescent="0.25">
      <c r="A1138">
        <v>472</v>
      </c>
      <c r="B1138">
        <v>3</v>
      </c>
      <c r="C1138">
        <v>0</v>
      </c>
      <c r="D1138">
        <v>0</v>
      </c>
      <c r="E1138">
        <v>0</v>
      </c>
      <c r="F1138" t="s">
        <v>604</v>
      </c>
      <c r="G1138" s="1">
        <v>0</v>
      </c>
      <c r="H1138" s="1">
        <v>1565291.88</v>
      </c>
    </row>
    <row r="1139" spans="1:8" hidden="1" x14ac:dyDescent="0.25">
      <c r="A1139">
        <v>480</v>
      </c>
      <c r="B1139">
        <v>3</v>
      </c>
      <c r="C1139">
        <v>6</v>
      </c>
      <c r="D1139">
        <v>1</v>
      </c>
      <c r="E1139">
        <v>2</v>
      </c>
      <c r="F1139" t="s">
        <v>308</v>
      </c>
      <c r="G1139" s="1">
        <v>3496.58</v>
      </c>
      <c r="H1139" s="1">
        <v>3902.58</v>
      </c>
    </row>
    <row r="1140" spans="1:8" hidden="1" x14ac:dyDescent="0.25">
      <c r="A1140">
        <v>480</v>
      </c>
      <c r="B1140">
        <v>3</v>
      </c>
      <c r="C1140">
        <v>6</v>
      </c>
      <c r="D1140">
        <v>1</v>
      </c>
      <c r="E1140">
        <v>99</v>
      </c>
      <c r="F1140" t="s">
        <v>304</v>
      </c>
      <c r="G1140" s="1">
        <v>8338826.4299999997</v>
      </c>
      <c r="H1140" s="1">
        <v>21147469.09</v>
      </c>
    </row>
    <row r="1141" spans="1:8" hidden="1" x14ac:dyDescent="0.25">
      <c r="A1141">
        <v>500</v>
      </c>
      <c r="B1141">
        <v>1</v>
      </c>
      <c r="C1141">
        <v>1</v>
      </c>
      <c r="D1141">
        <v>0</v>
      </c>
      <c r="E1141">
        <v>0</v>
      </c>
      <c r="F1141" t="s">
        <v>309</v>
      </c>
      <c r="G1141" s="1">
        <v>31117940.100000001</v>
      </c>
      <c r="H1141" s="1">
        <v>45710026.75</v>
      </c>
    </row>
    <row r="1142" spans="1:8" hidden="1" x14ac:dyDescent="0.25">
      <c r="A1142">
        <v>500</v>
      </c>
      <c r="B1142">
        <v>1</v>
      </c>
      <c r="C1142">
        <v>9</v>
      </c>
      <c r="D1142">
        <v>0</v>
      </c>
      <c r="E1142">
        <v>0</v>
      </c>
      <c r="F1142" t="s">
        <v>310</v>
      </c>
      <c r="G1142" s="1">
        <v>53749349.549999997</v>
      </c>
      <c r="H1142" s="1">
        <v>658356.97</v>
      </c>
    </row>
    <row r="1143" spans="1:8" hidden="1" x14ac:dyDescent="0.25">
      <c r="A1143">
        <v>500</v>
      </c>
      <c r="B1143">
        <v>2</v>
      </c>
      <c r="C1143">
        <v>2</v>
      </c>
      <c r="D1143">
        <v>1</v>
      </c>
      <c r="E1143">
        <v>0</v>
      </c>
      <c r="F1143" t="s">
        <v>311</v>
      </c>
      <c r="G1143" s="1">
        <v>0</v>
      </c>
      <c r="H1143" s="1">
        <v>1756624420</v>
      </c>
    </row>
    <row r="1144" spans="1:8" hidden="1" x14ac:dyDescent="0.25">
      <c r="A1144">
        <v>500</v>
      </c>
      <c r="B1144">
        <v>2</v>
      </c>
      <c r="C1144">
        <v>2</v>
      </c>
      <c r="D1144">
        <v>2</v>
      </c>
      <c r="E1144">
        <v>0</v>
      </c>
      <c r="F1144" t="s">
        <v>312</v>
      </c>
      <c r="G1144" s="1">
        <v>974736.8</v>
      </c>
      <c r="H1144" s="1">
        <v>37568747.280000001</v>
      </c>
    </row>
    <row r="1145" spans="1:8" hidden="1" x14ac:dyDescent="0.25">
      <c r="A1145">
        <v>500</v>
      </c>
      <c r="B1145">
        <v>2</v>
      </c>
      <c r="C1145">
        <v>3</v>
      </c>
      <c r="D1145">
        <v>1</v>
      </c>
      <c r="E1145">
        <v>0</v>
      </c>
      <c r="F1145" t="s">
        <v>313</v>
      </c>
      <c r="G1145" s="1">
        <v>398170.9</v>
      </c>
      <c r="H1145" s="1">
        <v>186701.75</v>
      </c>
    </row>
    <row r="1146" spans="1:8" hidden="1" x14ac:dyDescent="0.25">
      <c r="A1146">
        <v>500</v>
      </c>
      <c r="B1146">
        <v>2</v>
      </c>
      <c r="C1146">
        <v>3</v>
      </c>
      <c r="D1146">
        <v>3</v>
      </c>
      <c r="E1146">
        <v>0</v>
      </c>
      <c r="F1146" t="s">
        <v>314</v>
      </c>
      <c r="G1146" s="1">
        <v>3046175.9</v>
      </c>
      <c r="H1146" s="1">
        <v>7953341.3799999999</v>
      </c>
    </row>
    <row r="1147" spans="1:8" hidden="1" x14ac:dyDescent="0.25">
      <c r="A1147">
        <v>500</v>
      </c>
      <c r="B1147">
        <v>2</v>
      </c>
      <c r="C1147">
        <v>3</v>
      </c>
      <c r="D1147">
        <v>4</v>
      </c>
      <c r="E1147">
        <v>0</v>
      </c>
      <c r="F1147" t="s">
        <v>315</v>
      </c>
      <c r="G1147" s="1">
        <v>498414.08000000002</v>
      </c>
      <c r="H1147" s="1">
        <v>5294681.9000000004</v>
      </c>
    </row>
    <row r="1148" spans="1:8" hidden="1" x14ac:dyDescent="0.25">
      <c r="A1148">
        <v>500</v>
      </c>
      <c r="B1148">
        <v>2</v>
      </c>
      <c r="C1148">
        <v>3</v>
      </c>
      <c r="D1148">
        <v>5</v>
      </c>
      <c r="E1148">
        <v>0</v>
      </c>
      <c r="F1148" t="s">
        <v>195</v>
      </c>
      <c r="G1148" s="1">
        <v>42922.13</v>
      </c>
      <c r="H1148" s="1">
        <v>9524388.2699999996</v>
      </c>
    </row>
    <row r="1149" spans="1:8" hidden="1" x14ac:dyDescent="0.25">
      <c r="A1149">
        <v>500</v>
      </c>
      <c r="B1149">
        <v>2</v>
      </c>
      <c r="C1149">
        <v>3</v>
      </c>
      <c r="D1149">
        <v>6</v>
      </c>
      <c r="E1149">
        <v>0</v>
      </c>
      <c r="F1149" t="s">
        <v>196</v>
      </c>
      <c r="G1149" s="1">
        <v>15660.66</v>
      </c>
      <c r="H1149" s="1">
        <v>27994923.920000002</v>
      </c>
    </row>
    <row r="1150" spans="1:8" hidden="1" x14ac:dyDescent="0.25">
      <c r="A1150">
        <v>500</v>
      </c>
      <c r="B1150">
        <v>2</v>
      </c>
      <c r="C1150">
        <v>3</v>
      </c>
      <c r="D1150">
        <v>7</v>
      </c>
      <c r="E1150">
        <v>0</v>
      </c>
      <c r="F1150" t="s">
        <v>316</v>
      </c>
      <c r="G1150" s="1">
        <v>319199.08</v>
      </c>
      <c r="H1150" s="1">
        <v>1650</v>
      </c>
    </row>
    <row r="1151" spans="1:8" hidden="1" x14ac:dyDescent="0.25">
      <c r="A1151">
        <v>500</v>
      </c>
      <c r="B1151">
        <v>2</v>
      </c>
      <c r="C1151">
        <v>3</v>
      </c>
      <c r="D1151">
        <v>8</v>
      </c>
      <c r="E1151">
        <v>0</v>
      </c>
      <c r="F1151" t="s">
        <v>317</v>
      </c>
      <c r="G1151" s="1">
        <v>0</v>
      </c>
      <c r="H1151" s="1">
        <v>4113936.05</v>
      </c>
    </row>
    <row r="1152" spans="1:8" hidden="1" x14ac:dyDescent="0.25">
      <c r="A1152">
        <v>500</v>
      </c>
      <c r="B1152">
        <v>2</v>
      </c>
      <c r="C1152">
        <v>3</v>
      </c>
      <c r="D1152">
        <v>9</v>
      </c>
      <c r="E1152">
        <v>0</v>
      </c>
      <c r="F1152" t="s">
        <v>318</v>
      </c>
      <c r="G1152" s="1">
        <v>9333167.0800000001</v>
      </c>
      <c r="H1152" s="1">
        <v>14883905.09</v>
      </c>
    </row>
    <row r="1153" spans="1:8" hidden="1" x14ac:dyDescent="0.25">
      <c r="A1153">
        <v>500</v>
      </c>
      <c r="B1153">
        <v>2</v>
      </c>
      <c r="C1153">
        <v>6</v>
      </c>
      <c r="D1153">
        <v>0</v>
      </c>
      <c r="E1153">
        <v>0</v>
      </c>
      <c r="F1153" t="s">
        <v>319</v>
      </c>
      <c r="G1153" s="1">
        <v>4227023.28</v>
      </c>
      <c r="H1153" s="1">
        <v>3551039.42</v>
      </c>
    </row>
    <row r="1154" spans="1:8" hidden="1" x14ac:dyDescent="0.25">
      <c r="A1154">
        <v>500</v>
      </c>
      <c r="B1154">
        <v>3</v>
      </c>
      <c r="C1154">
        <v>3</v>
      </c>
      <c r="D1154">
        <v>0</v>
      </c>
      <c r="E1154">
        <v>0</v>
      </c>
      <c r="F1154" t="s">
        <v>605</v>
      </c>
      <c r="G1154" s="1">
        <v>6767681.9400000004</v>
      </c>
      <c r="H1154" s="1">
        <v>0</v>
      </c>
    </row>
    <row r="1155" spans="1:8" hidden="1" x14ac:dyDescent="0.25">
      <c r="A1155">
        <v>500</v>
      </c>
      <c r="B1155">
        <v>7</v>
      </c>
      <c r="C1155">
        <v>0</v>
      </c>
      <c r="D1155">
        <v>0</v>
      </c>
      <c r="E1155">
        <v>0</v>
      </c>
      <c r="F1155" t="s">
        <v>320</v>
      </c>
      <c r="G1155" s="1">
        <v>775106047.48000002</v>
      </c>
      <c r="H1155" s="1">
        <v>775107292.48000002</v>
      </c>
    </row>
    <row r="1156" spans="1:8" hidden="1" x14ac:dyDescent="0.25">
      <c r="A1156">
        <v>500</v>
      </c>
      <c r="B1156">
        <v>9</v>
      </c>
      <c r="C1156">
        <v>0</v>
      </c>
      <c r="D1156">
        <v>0</v>
      </c>
      <c r="E1156">
        <v>0</v>
      </c>
      <c r="F1156" t="s">
        <v>321</v>
      </c>
      <c r="G1156" s="1">
        <v>786034635.66999996</v>
      </c>
      <c r="H1156" s="1">
        <v>950324501.84000003</v>
      </c>
    </row>
    <row r="1157" spans="1:8" hidden="1" x14ac:dyDescent="0.25">
      <c r="A1157">
        <v>510</v>
      </c>
      <c r="B1157">
        <v>0</v>
      </c>
      <c r="C1157">
        <v>0</v>
      </c>
      <c r="D1157">
        <v>0</v>
      </c>
      <c r="E1157">
        <v>0</v>
      </c>
      <c r="F1157" t="s">
        <v>322</v>
      </c>
      <c r="G1157" s="1">
        <v>641123316.17999995</v>
      </c>
      <c r="H1157" s="1">
        <v>641123316.17999995</v>
      </c>
    </row>
    <row r="1158" spans="1:8" hidden="1" x14ac:dyDescent="0.25">
      <c r="A1158">
        <v>511</v>
      </c>
      <c r="B1158">
        <v>1</v>
      </c>
      <c r="C1158">
        <v>0</v>
      </c>
      <c r="D1158">
        <v>0</v>
      </c>
      <c r="E1158">
        <v>0</v>
      </c>
      <c r="F1158" t="s">
        <v>323</v>
      </c>
      <c r="G1158" s="1">
        <v>1127127.04</v>
      </c>
      <c r="H1158" s="1">
        <v>488541140.55000001</v>
      </c>
    </row>
    <row r="1159" spans="1:8" hidden="1" x14ac:dyDescent="0.25">
      <c r="A1159">
        <v>511</v>
      </c>
      <c r="B1159">
        <v>2</v>
      </c>
      <c r="C1159">
        <v>0</v>
      </c>
      <c r="D1159">
        <v>0</v>
      </c>
      <c r="E1159">
        <v>0</v>
      </c>
      <c r="F1159" t="s">
        <v>324</v>
      </c>
      <c r="G1159" s="1">
        <v>488543153.36000001</v>
      </c>
      <c r="H1159" s="1">
        <v>1127127.04</v>
      </c>
    </row>
    <row r="1160" spans="1:8" hidden="1" x14ac:dyDescent="0.25">
      <c r="A1160">
        <v>519</v>
      </c>
      <c r="B1160">
        <v>10</v>
      </c>
      <c r="C1160">
        <v>2</v>
      </c>
      <c r="D1160">
        <v>0</v>
      </c>
      <c r="E1160">
        <v>0</v>
      </c>
      <c r="F1160" t="s">
        <v>326</v>
      </c>
      <c r="G1160" s="1">
        <v>283625000</v>
      </c>
      <c r="H1160" s="1">
        <v>283625000</v>
      </c>
    </row>
    <row r="1161" spans="1:8" hidden="1" x14ac:dyDescent="0.25">
      <c r="A1161">
        <v>519</v>
      </c>
      <c r="B1161">
        <v>10</v>
      </c>
      <c r="C1161">
        <v>3</v>
      </c>
      <c r="D1161">
        <v>0</v>
      </c>
      <c r="E1161">
        <v>0</v>
      </c>
      <c r="F1161" t="s">
        <v>327</v>
      </c>
      <c r="G1161" s="1">
        <v>353335424.01999998</v>
      </c>
      <c r="H1161" s="1">
        <v>353335424.01999998</v>
      </c>
    </row>
    <row r="1162" spans="1:8" hidden="1" x14ac:dyDescent="0.25">
      <c r="A1162">
        <v>519</v>
      </c>
      <c r="B1162">
        <v>10</v>
      </c>
      <c r="C1162">
        <v>4</v>
      </c>
      <c r="D1162">
        <v>0</v>
      </c>
      <c r="E1162">
        <v>0</v>
      </c>
      <c r="F1162" t="s">
        <v>328</v>
      </c>
      <c r="G1162" s="1">
        <v>232085000</v>
      </c>
      <c r="H1162" s="1">
        <v>232085000</v>
      </c>
    </row>
    <row r="1163" spans="1:8" hidden="1" x14ac:dyDescent="0.25">
      <c r="A1163">
        <v>519</v>
      </c>
      <c r="B1163">
        <v>10</v>
      </c>
      <c r="C1163">
        <v>5</v>
      </c>
      <c r="D1163">
        <v>0</v>
      </c>
      <c r="E1163">
        <v>0</v>
      </c>
      <c r="F1163" t="s">
        <v>329</v>
      </c>
      <c r="G1163" s="1">
        <v>218088549.53</v>
      </c>
      <c r="H1163" s="1">
        <v>218090049.53</v>
      </c>
    </row>
    <row r="1164" spans="1:8" hidden="1" x14ac:dyDescent="0.25">
      <c r="A1164">
        <v>519</v>
      </c>
      <c r="B1164">
        <v>10</v>
      </c>
      <c r="C1164">
        <v>6</v>
      </c>
      <c r="D1164">
        <v>0</v>
      </c>
      <c r="E1164">
        <v>0</v>
      </c>
      <c r="F1164" t="s">
        <v>330</v>
      </c>
      <c r="G1164" s="1">
        <v>283206165.80000001</v>
      </c>
      <c r="H1164" s="1">
        <v>283206165.80000001</v>
      </c>
    </row>
    <row r="1165" spans="1:8" hidden="1" x14ac:dyDescent="0.25">
      <c r="A1165">
        <v>519</v>
      </c>
      <c r="B1165">
        <v>11</v>
      </c>
      <c r="C1165">
        <v>2</v>
      </c>
      <c r="D1165">
        <v>0</v>
      </c>
      <c r="E1165">
        <v>0</v>
      </c>
      <c r="F1165" t="s">
        <v>326</v>
      </c>
      <c r="G1165" s="1">
        <v>441675195.57999998</v>
      </c>
      <c r="H1165" s="1">
        <v>441675195.57999998</v>
      </c>
    </row>
    <row r="1166" spans="1:8" hidden="1" x14ac:dyDescent="0.25">
      <c r="A1166">
        <v>519</v>
      </c>
      <c r="B1166">
        <v>11</v>
      </c>
      <c r="C1166">
        <v>3</v>
      </c>
      <c r="D1166">
        <v>0</v>
      </c>
      <c r="E1166">
        <v>0</v>
      </c>
      <c r="F1166" t="s">
        <v>327</v>
      </c>
      <c r="G1166" s="1">
        <v>347082111.91000003</v>
      </c>
      <c r="H1166" s="1">
        <v>347094123.60000002</v>
      </c>
    </row>
    <row r="1167" spans="1:8" hidden="1" x14ac:dyDescent="0.25">
      <c r="A1167">
        <v>519</v>
      </c>
      <c r="B1167">
        <v>11</v>
      </c>
      <c r="C1167">
        <v>4</v>
      </c>
      <c r="D1167">
        <v>0</v>
      </c>
      <c r="E1167">
        <v>0</v>
      </c>
      <c r="F1167" t="s">
        <v>328</v>
      </c>
      <c r="G1167" s="1">
        <v>270275534.63999999</v>
      </c>
      <c r="H1167" s="1">
        <v>270275537.63999999</v>
      </c>
    </row>
    <row r="1168" spans="1:8" hidden="1" x14ac:dyDescent="0.25">
      <c r="A1168">
        <v>519</v>
      </c>
      <c r="B1168">
        <v>11</v>
      </c>
      <c r="C1168">
        <v>5</v>
      </c>
      <c r="D1168">
        <v>0</v>
      </c>
      <c r="E1168">
        <v>0</v>
      </c>
      <c r="F1168" t="s">
        <v>329</v>
      </c>
      <c r="G1168" s="1">
        <v>220289140.69999999</v>
      </c>
      <c r="H1168" s="1">
        <v>220278621.91</v>
      </c>
    </row>
    <row r="1169" spans="1:8" hidden="1" x14ac:dyDescent="0.25">
      <c r="A1169">
        <v>519</v>
      </c>
      <c r="B1169">
        <v>11</v>
      </c>
      <c r="C1169">
        <v>6</v>
      </c>
      <c r="D1169">
        <v>0</v>
      </c>
      <c r="E1169">
        <v>0</v>
      </c>
      <c r="F1169" t="s">
        <v>330</v>
      </c>
      <c r="G1169" s="1">
        <v>169770777.46000001</v>
      </c>
      <c r="H1169" s="1">
        <v>169770777.46000001</v>
      </c>
    </row>
    <row r="1170" spans="1:8" hidden="1" x14ac:dyDescent="0.25">
      <c r="A1170">
        <v>570</v>
      </c>
      <c r="B1170">
        <v>1</v>
      </c>
      <c r="C1170">
        <v>0</v>
      </c>
      <c r="D1170">
        <v>0</v>
      </c>
      <c r="E1170">
        <v>0</v>
      </c>
      <c r="F1170" t="s">
        <v>332</v>
      </c>
      <c r="G1170" s="1">
        <v>0</v>
      </c>
      <c r="H1170" s="1">
        <v>317589503.14999998</v>
      </c>
    </row>
    <row r="1171" spans="1:8" hidden="1" x14ac:dyDescent="0.25">
      <c r="A1171">
        <v>570</v>
      </c>
      <c r="B1171">
        <v>2</v>
      </c>
      <c r="C1171">
        <v>0</v>
      </c>
      <c r="D1171">
        <v>0</v>
      </c>
      <c r="E1171">
        <v>0</v>
      </c>
      <c r="F1171" t="s">
        <v>333</v>
      </c>
      <c r="G1171" s="1">
        <v>0</v>
      </c>
      <c r="H1171" s="1">
        <v>195948137.90000001</v>
      </c>
    </row>
    <row r="1172" spans="1:8" hidden="1" x14ac:dyDescent="0.25">
      <c r="A1172">
        <v>570</v>
      </c>
      <c r="B1172">
        <v>3</v>
      </c>
      <c r="C1172">
        <v>0</v>
      </c>
      <c r="D1172">
        <v>0</v>
      </c>
      <c r="E1172">
        <v>0</v>
      </c>
      <c r="F1172" t="s">
        <v>334</v>
      </c>
      <c r="G1172" s="1">
        <v>0</v>
      </c>
      <c r="H1172" s="1">
        <v>208973779.25999999</v>
      </c>
    </row>
    <row r="1173" spans="1:8" hidden="1" x14ac:dyDescent="0.25">
      <c r="A1173">
        <v>570</v>
      </c>
      <c r="B1173">
        <v>4</v>
      </c>
      <c r="C1173">
        <v>0</v>
      </c>
      <c r="D1173">
        <v>0</v>
      </c>
      <c r="E1173">
        <v>0</v>
      </c>
      <c r="F1173" t="s">
        <v>335</v>
      </c>
      <c r="G1173" s="1">
        <v>0</v>
      </c>
      <c r="H1173" s="1">
        <v>154215014.46000001</v>
      </c>
    </row>
    <row r="1174" spans="1:8" hidden="1" x14ac:dyDescent="0.25">
      <c r="A1174">
        <v>570</v>
      </c>
      <c r="B1174">
        <v>5</v>
      </c>
      <c r="C1174">
        <v>0</v>
      </c>
      <c r="D1174">
        <v>0</v>
      </c>
      <c r="E1174">
        <v>0</v>
      </c>
      <c r="F1174" t="s">
        <v>336</v>
      </c>
      <c r="G1174" s="1">
        <v>0</v>
      </c>
      <c r="H1174" s="1">
        <v>122136110.51000001</v>
      </c>
    </row>
    <row r="1175" spans="1:8" hidden="1" x14ac:dyDescent="0.25">
      <c r="A1175">
        <v>580</v>
      </c>
      <c r="B1175">
        <v>1</v>
      </c>
      <c r="C1175">
        <v>0</v>
      </c>
      <c r="D1175">
        <v>0</v>
      </c>
      <c r="E1175">
        <v>0</v>
      </c>
      <c r="F1175" t="s">
        <v>337</v>
      </c>
      <c r="G1175" s="1">
        <v>86296278.459999993</v>
      </c>
      <c r="H1175" s="1">
        <v>0</v>
      </c>
    </row>
    <row r="1176" spans="1:8" hidden="1" x14ac:dyDescent="0.25">
      <c r="A1176">
        <v>580</v>
      </c>
      <c r="B1176">
        <v>2</v>
      </c>
      <c r="C1176">
        <v>0</v>
      </c>
      <c r="D1176">
        <v>0</v>
      </c>
      <c r="E1176">
        <v>0</v>
      </c>
      <c r="F1176" t="s">
        <v>338</v>
      </c>
      <c r="G1176" s="1">
        <v>68674805.099999994</v>
      </c>
      <c r="H1176" s="1">
        <v>0</v>
      </c>
    </row>
    <row r="1177" spans="1:8" hidden="1" x14ac:dyDescent="0.25">
      <c r="A1177">
        <v>580</v>
      </c>
      <c r="B1177">
        <v>3</v>
      </c>
      <c r="C1177">
        <v>0</v>
      </c>
      <c r="D1177">
        <v>0</v>
      </c>
      <c r="E1177">
        <v>0</v>
      </c>
      <c r="F1177" t="s">
        <v>339</v>
      </c>
      <c r="G1177" s="1">
        <v>56402252.18</v>
      </c>
      <c r="H1177" s="1">
        <v>0</v>
      </c>
    </row>
    <row r="1178" spans="1:8" hidden="1" x14ac:dyDescent="0.25">
      <c r="A1178">
        <v>580</v>
      </c>
      <c r="B1178">
        <v>4</v>
      </c>
      <c r="C1178">
        <v>0</v>
      </c>
      <c r="D1178">
        <v>0</v>
      </c>
      <c r="E1178">
        <v>0</v>
      </c>
      <c r="F1178" t="s">
        <v>340</v>
      </c>
      <c r="G1178" s="1">
        <v>68197787.670000002</v>
      </c>
      <c r="H1178" s="1">
        <v>0</v>
      </c>
    </row>
    <row r="1179" spans="1:8" hidden="1" x14ac:dyDescent="0.25">
      <c r="A1179">
        <v>580</v>
      </c>
      <c r="B1179">
        <v>5</v>
      </c>
      <c r="C1179">
        <v>0</v>
      </c>
      <c r="D1179">
        <v>0</v>
      </c>
      <c r="E1179">
        <v>0</v>
      </c>
      <c r="F1179" t="s">
        <v>341</v>
      </c>
      <c r="G1179" s="1">
        <v>145191770.19999999</v>
      </c>
      <c r="H1179" s="1">
        <v>0</v>
      </c>
    </row>
    <row r="1180" spans="1:8" hidden="1" x14ac:dyDescent="0.25">
      <c r="A1180">
        <v>590</v>
      </c>
      <c r="B1180">
        <v>0</v>
      </c>
      <c r="C1180">
        <v>0</v>
      </c>
      <c r="D1180">
        <v>0</v>
      </c>
      <c r="E1180">
        <v>0</v>
      </c>
      <c r="F1180" t="s">
        <v>342</v>
      </c>
      <c r="G1180" s="1">
        <v>317589503.14999998</v>
      </c>
      <c r="H1180" s="1">
        <v>317589503.14999998</v>
      </c>
    </row>
    <row r="1181" spans="1:8" hidden="1" x14ac:dyDescent="0.25">
      <c r="A1181">
        <v>591</v>
      </c>
      <c r="B1181">
        <v>0</v>
      </c>
      <c r="C1181">
        <v>0</v>
      </c>
      <c r="D1181">
        <v>0</v>
      </c>
      <c r="E1181">
        <v>0</v>
      </c>
      <c r="F1181" t="s">
        <v>343</v>
      </c>
      <c r="G1181" s="1">
        <v>86296278.459999993</v>
      </c>
      <c r="H1181" s="1">
        <v>86296278.459999993</v>
      </c>
    </row>
    <row r="1182" spans="1:8" hidden="1" x14ac:dyDescent="0.25">
      <c r="A1182">
        <v>600</v>
      </c>
      <c r="B1182">
        <v>3</v>
      </c>
      <c r="C1182">
        <v>1</v>
      </c>
      <c r="D1182">
        <v>1</v>
      </c>
      <c r="E1182">
        <v>1</v>
      </c>
      <c r="F1182" t="s">
        <v>344</v>
      </c>
      <c r="G1182" s="1">
        <v>0</v>
      </c>
      <c r="H1182" s="1">
        <v>317614.65999999997</v>
      </c>
    </row>
    <row r="1183" spans="1:8" hidden="1" x14ac:dyDescent="0.25">
      <c r="A1183">
        <v>600</v>
      </c>
      <c r="B1183">
        <v>3</v>
      </c>
      <c r="C1183">
        <v>1</v>
      </c>
      <c r="D1183">
        <v>2</v>
      </c>
      <c r="E1183">
        <v>1</v>
      </c>
      <c r="F1183" t="s">
        <v>345</v>
      </c>
      <c r="G1183" s="1">
        <v>0</v>
      </c>
      <c r="H1183" s="1">
        <v>32657.919999999998</v>
      </c>
    </row>
    <row r="1184" spans="1:8" hidden="1" x14ac:dyDescent="0.25">
      <c r="A1184">
        <v>600</v>
      </c>
      <c r="B1184">
        <v>3</v>
      </c>
      <c r="C1184">
        <v>1</v>
      </c>
      <c r="D1184">
        <v>2</v>
      </c>
      <c r="E1184">
        <v>42</v>
      </c>
      <c r="F1184" t="s">
        <v>346</v>
      </c>
      <c r="G1184" s="1">
        <v>0</v>
      </c>
      <c r="H1184" s="1">
        <v>5837896.5199999996</v>
      </c>
    </row>
    <row r="1185" spans="1:8" hidden="1" x14ac:dyDescent="0.25">
      <c r="A1185">
        <v>600</v>
      </c>
      <c r="B1185">
        <v>3</v>
      </c>
      <c r="C1185">
        <v>3</v>
      </c>
      <c r="D1185">
        <v>1</v>
      </c>
      <c r="E1185">
        <v>2</v>
      </c>
      <c r="F1185" t="s">
        <v>347</v>
      </c>
      <c r="G1185" s="1">
        <v>0</v>
      </c>
      <c r="H1185" s="1">
        <v>49865927.590000004</v>
      </c>
    </row>
    <row r="1186" spans="1:8" hidden="1" x14ac:dyDescent="0.25">
      <c r="A1186">
        <v>600</v>
      </c>
      <c r="B1186">
        <v>3</v>
      </c>
      <c r="C1186">
        <v>6</v>
      </c>
      <c r="D1186">
        <v>1</v>
      </c>
      <c r="E1186">
        <v>1</v>
      </c>
      <c r="F1186" t="s">
        <v>348</v>
      </c>
      <c r="G1186" s="1">
        <v>213814.65</v>
      </c>
      <c r="H1186" s="1">
        <v>2546011</v>
      </c>
    </row>
    <row r="1187" spans="1:8" hidden="1" x14ac:dyDescent="0.25">
      <c r="A1187">
        <v>600</v>
      </c>
      <c r="B1187">
        <v>3</v>
      </c>
      <c r="C1187">
        <v>6</v>
      </c>
      <c r="D1187">
        <v>1</v>
      </c>
      <c r="E1187">
        <v>2</v>
      </c>
      <c r="F1187" t="s">
        <v>308</v>
      </c>
      <c r="G1187" s="1">
        <v>337653.98</v>
      </c>
      <c r="H1187" s="1">
        <v>30903534.329999998</v>
      </c>
    </row>
    <row r="1188" spans="1:8" hidden="1" x14ac:dyDescent="0.25">
      <c r="A1188">
        <v>600</v>
      </c>
      <c r="B1188">
        <v>3</v>
      </c>
      <c r="C1188">
        <v>6</v>
      </c>
      <c r="D1188">
        <v>1</v>
      </c>
      <c r="E1188">
        <v>99</v>
      </c>
      <c r="F1188" t="s">
        <v>304</v>
      </c>
      <c r="G1188" s="1">
        <v>4562767.8</v>
      </c>
      <c r="H1188" s="1">
        <v>486271765.10000002</v>
      </c>
    </row>
    <row r="1189" spans="1:8" hidden="1" x14ac:dyDescent="0.25">
      <c r="A1189">
        <v>600</v>
      </c>
      <c r="B1189">
        <v>3</v>
      </c>
      <c r="C1189">
        <v>6</v>
      </c>
      <c r="D1189">
        <v>3</v>
      </c>
      <c r="E1189">
        <v>2</v>
      </c>
      <c r="F1189" t="s">
        <v>349</v>
      </c>
      <c r="G1189" s="1">
        <v>0</v>
      </c>
      <c r="H1189" s="1">
        <v>20701.59</v>
      </c>
    </row>
    <row r="1190" spans="1:8" hidden="1" x14ac:dyDescent="0.25">
      <c r="A1190">
        <v>600</v>
      </c>
      <c r="B1190">
        <v>4</v>
      </c>
      <c r="C1190">
        <v>2</v>
      </c>
      <c r="D1190">
        <v>1</v>
      </c>
      <c r="E1190">
        <v>1</v>
      </c>
      <c r="F1190" t="s">
        <v>606</v>
      </c>
      <c r="G1190" s="1">
        <v>0</v>
      </c>
      <c r="H1190" s="1">
        <v>10000000</v>
      </c>
    </row>
    <row r="1191" spans="1:8" hidden="1" x14ac:dyDescent="0.25">
      <c r="A1191">
        <v>600</v>
      </c>
      <c r="B1191">
        <v>4</v>
      </c>
      <c r="C1191">
        <v>4</v>
      </c>
      <c r="D1191">
        <v>1</v>
      </c>
      <c r="E1191">
        <v>2</v>
      </c>
      <c r="F1191" t="s">
        <v>350</v>
      </c>
      <c r="G1191" s="1">
        <v>202399.12</v>
      </c>
      <c r="H1191" s="1">
        <v>12442995.75</v>
      </c>
    </row>
    <row r="1192" spans="1:8" hidden="1" x14ac:dyDescent="0.25">
      <c r="A1192">
        <v>600</v>
      </c>
      <c r="B1192">
        <v>4</v>
      </c>
      <c r="C1192">
        <v>4</v>
      </c>
      <c r="D1192">
        <v>1</v>
      </c>
      <c r="E1192">
        <v>3</v>
      </c>
      <c r="F1192" t="s">
        <v>351</v>
      </c>
      <c r="G1192" s="1">
        <v>34716.1</v>
      </c>
      <c r="H1192" s="1">
        <v>42266.1</v>
      </c>
    </row>
    <row r="1193" spans="1:8" hidden="1" x14ac:dyDescent="0.25">
      <c r="A1193">
        <v>600</v>
      </c>
      <c r="B1193">
        <v>4</v>
      </c>
      <c r="C1193">
        <v>4</v>
      </c>
      <c r="D1193">
        <v>1</v>
      </c>
      <c r="E1193">
        <v>4</v>
      </c>
      <c r="F1193" t="s">
        <v>352</v>
      </c>
      <c r="G1193" s="1">
        <v>248095.93</v>
      </c>
      <c r="H1193" s="1">
        <v>584320.93000000005</v>
      </c>
    </row>
    <row r="1194" spans="1:8" hidden="1" x14ac:dyDescent="0.25">
      <c r="A1194">
        <v>600</v>
      </c>
      <c r="B1194">
        <v>4</v>
      </c>
      <c r="C1194">
        <v>4</v>
      </c>
      <c r="D1194">
        <v>2</v>
      </c>
      <c r="E1194">
        <v>2</v>
      </c>
      <c r="F1194" t="s">
        <v>350</v>
      </c>
      <c r="G1194" s="1">
        <v>0</v>
      </c>
      <c r="H1194" s="1">
        <v>20082.240000000002</v>
      </c>
    </row>
    <row r="1195" spans="1:8" hidden="1" x14ac:dyDescent="0.25">
      <c r="A1195">
        <v>600</v>
      </c>
      <c r="B1195">
        <v>4</v>
      </c>
      <c r="C1195">
        <v>4</v>
      </c>
      <c r="D1195">
        <v>2</v>
      </c>
      <c r="E1195">
        <v>3</v>
      </c>
      <c r="F1195" t="s">
        <v>351</v>
      </c>
      <c r="G1195" s="1">
        <v>7021</v>
      </c>
      <c r="H1195" s="1">
        <v>9027.4</v>
      </c>
    </row>
    <row r="1196" spans="1:8" hidden="1" x14ac:dyDescent="0.25">
      <c r="A1196">
        <v>600</v>
      </c>
      <c r="B1196">
        <v>4</v>
      </c>
      <c r="C1196">
        <v>4</v>
      </c>
      <c r="D1196">
        <v>2</v>
      </c>
      <c r="E1196">
        <v>4</v>
      </c>
      <c r="F1196" t="s">
        <v>352</v>
      </c>
      <c r="G1196" s="1">
        <v>95002.21</v>
      </c>
      <c r="H1196" s="1">
        <v>109000</v>
      </c>
    </row>
    <row r="1197" spans="1:8" hidden="1" x14ac:dyDescent="0.25">
      <c r="A1197">
        <v>600</v>
      </c>
      <c r="B1197">
        <v>5</v>
      </c>
      <c r="C1197">
        <v>1</v>
      </c>
      <c r="D1197">
        <v>9</v>
      </c>
      <c r="E1197">
        <v>1</v>
      </c>
      <c r="F1197" t="s">
        <v>354</v>
      </c>
      <c r="G1197" s="1">
        <v>0</v>
      </c>
      <c r="H1197" s="1">
        <v>11986.52</v>
      </c>
    </row>
    <row r="1198" spans="1:8" hidden="1" x14ac:dyDescent="0.25">
      <c r="A1198">
        <v>600</v>
      </c>
      <c r="B1198">
        <v>5</v>
      </c>
      <c r="C1198">
        <v>1</v>
      </c>
      <c r="D1198">
        <v>9</v>
      </c>
      <c r="E1198">
        <v>3</v>
      </c>
      <c r="F1198" t="s">
        <v>607</v>
      </c>
      <c r="G1198" s="1">
        <v>0</v>
      </c>
      <c r="H1198" s="1">
        <v>31849072.32</v>
      </c>
    </row>
    <row r="1199" spans="1:8" hidden="1" x14ac:dyDescent="0.25">
      <c r="A1199">
        <v>600</v>
      </c>
      <c r="B1199">
        <v>5</v>
      </c>
      <c r="C1199">
        <v>1</v>
      </c>
      <c r="D1199">
        <v>9</v>
      </c>
      <c r="E1199">
        <v>99</v>
      </c>
      <c r="F1199" t="s">
        <v>355</v>
      </c>
      <c r="G1199" s="1">
        <v>827319.48</v>
      </c>
      <c r="H1199" s="1">
        <v>22501913.609999999</v>
      </c>
    </row>
    <row r="1200" spans="1:8" hidden="1" x14ac:dyDescent="0.25">
      <c r="A1200">
        <v>600</v>
      </c>
      <c r="B1200">
        <v>5</v>
      </c>
      <c r="C1200">
        <v>9</v>
      </c>
      <c r="D1200">
        <v>1</v>
      </c>
      <c r="E1200">
        <v>1</v>
      </c>
      <c r="F1200" t="s">
        <v>356</v>
      </c>
      <c r="G1200" s="1">
        <v>16.75</v>
      </c>
      <c r="H1200" s="1">
        <v>6350974.4000000004</v>
      </c>
    </row>
    <row r="1201" spans="1:8" hidden="1" x14ac:dyDescent="0.25">
      <c r="A1201">
        <v>600</v>
      </c>
      <c r="B1201">
        <v>5</v>
      </c>
      <c r="C1201">
        <v>9</v>
      </c>
      <c r="D1201">
        <v>1</v>
      </c>
      <c r="E1201">
        <v>6</v>
      </c>
      <c r="F1201" t="s">
        <v>357</v>
      </c>
      <c r="G1201" s="1">
        <v>11471.14</v>
      </c>
      <c r="H1201" s="1">
        <v>932226.87</v>
      </c>
    </row>
    <row r="1202" spans="1:8" hidden="1" x14ac:dyDescent="0.25">
      <c r="A1202">
        <v>600</v>
      </c>
      <c r="B1202">
        <v>5</v>
      </c>
      <c r="C1202">
        <v>9</v>
      </c>
      <c r="D1202">
        <v>1</v>
      </c>
      <c r="E1202">
        <v>98</v>
      </c>
      <c r="F1202" t="s">
        <v>608</v>
      </c>
      <c r="G1202" s="1">
        <v>172100</v>
      </c>
      <c r="H1202" s="1">
        <v>172100</v>
      </c>
    </row>
    <row r="1203" spans="1:8" hidden="1" x14ac:dyDescent="0.25">
      <c r="A1203">
        <v>600</v>
      </c>
      <c r="B1203">
        <v>5</v>
      </c>
      <c r="C1203">
        <v>9</v>
      </c>
      <c r="D1203">
        <v>1</v>
      </c>
      <c r="E1203">
        <v>99</v>
      </c>
      <c r="F1203" t="s">
        <v>358</v>
      </c>
      <c r="G1203" s="1">
        <v>1478615.26</v>
      </c>
      <c r="H1203" s="1">
        <v>18339963.5</v>
      </c>
    </row>
    <row r="1204" spans="1:8" hidden="1" x14ac:dyDescent="0.25">
      <c r="A1204">
        <v>600</v>
      </c>
      <c r="B1204">
        <v>6</v>
      </c>
      <c r="C1204">
        <v>1</v>
      </c>
      <c r="D1204">
        <v>6</v>
      </c>
      <c r="E1204">
        <v>1</v>
      </c>
      <c r="F1204" t="s">
        <v>359</v>
      </c>
      <c r="G1204" s="1">
        <v>895434.9</v>
      </c>
      <c r="H1204" s="1">
        <v>145517394.84</v>
      </c>
    </row>
    <row r="1205" spans="1:8" hidden="1" x14ac:dyDescent="0.25">
      <c r="A1205">
        <v>600</v>
      </c>
      <c r="B1205">
        <v>6</v>
      </c>
      <c r="C1205">
        <v>1</v>
      </c>
      <c r="D1205">
        <v>6</v>
      </c>
      <c r="E1205">
        <v>2</v>
      </c>
      <c r="F1205" t="s">
        <v>16</v>
      </c>
      <c r="G1205" s="1">
        <v>16640.509999999998</v>
      </c>
      <c r="H1205" s="1">
        <v>16552986.119999999</v>
      </c>
    </row>
    <row r="1206" spans="1:8" hidden="1" x14ac:dyDescent="0.25">
      <c r="A1206">
        <v>600</v>
      </c>
      <c r="B1206">
        <v>11</v>
      </c>
      <c r="C1206">
        <v>1</v>
      </c>
      <c r="D1206">
        <v>0</v>
      </c>
      <c r="E1206">
        <v>0</v>
      </c>
      <c r="F1206" t="s">
        <v>360</v>
      </c>
      <c r="G1206" s="1">
        <v>4388.1899999999996</v>
      </c>
      <c r="H1206" s="1">
        <v>4388.1899999999996</v>
      </c>
    </row>
    <row r="1207" spans="1:8" hidden="1" x14ac:dyDescent="0.25">
      <c r="A1207">
        <v>600</v>
      </c>
      <c r="B1207">
        <v>11</v>
      </c>
      <c r="C1207">
        <v>99</v>
      </c>
      <c r="D1207">
        <v>0</v>
      </c>
      <c r="E1207">
        <v>0</v>
      </c>
      <c r="F1207" t="s">
        <v>361</v>
      </c>
      <c r="G1207" s="1">
        <v>0</v>
      </c>
      <c r="H1207" s="1">
        <v>10984.78</v>
      </c>
    </row>
    <row r="1208" spans="1:8" hidden="1" x14ac:dyDescent="0.25">
      <c r="A1208">
        <v>600</v>
      </c>
      <c r="B1208">
        <v>25</v>
      </c>
      <c r="C1208">
        <v>1</v>
      </c>
      <c r="D1208">
        <v>5</v>
      </c>
      <c r="E1208">
        <v>0</v>
      </c>
      <c r="F1208" t="s">
        <v>363</v>
      </c>
      <c r="G1208" s="1">
        <v>0</v>
      </c>
      <c r="H1208" s="1">
        <v>10960.81</v>
      </c>
    </row>
    <row r="1209" spans="1:8" hidden="1" x14ac:dyDescent="0.25">
      <c r="A1209">
        <v>600</v>
      </c>
      <c r="B1209">
        <v>25</v>
      </c>
      <c r="C1209">
        <v>2</v>
      </c>
      <c r="D1209">
        <v>5</v>
      </c>
      <c r="E1209">
        <v>0</v>
      </c>
      <c r="F1209" t="s">
        <v>363</v>
      </c>
      <c r="G1209" s="1">
        <v>0</v>
      </c>
      <c r="H1209" s="1">
        <v>16000</v>
      </c>
    </row>
    <row r="1210" spans="1:8" hidden="1" x14ac:dyDescent="0.25">
      <c r="A1210">
        <v>630</v>
      </c>
      <c r="B1210">
        <v>1</v>
      </c>
      <c r="C1210">
        <v>1</v>
      </c>
      <c r="D1210">
        <v>1</v>
      </c>
      <c r="E1210">
        <v>1</v>
      </c>
      <c r="F1210" t="s">
        <v>364</v>
      </c>
      <c r="G1210" s="1">
        <v>29178358</v>
      </c>
      <c r="H1210" s="1">
        <v>502.25</v>
      </c>
    </row>
    <row r="1211" spans="1:8" hidden="1" x14ac:dyDescent="0.25">
      <c r="A1211">
        <v>630</v>
      </c>
      <c r="B1211">
        <v>1</v>
      </c>
      <c r="C1211">
        <v>1</v>
      </c>
      <c r="D1211">
        <v>2</v>
      </c>
      <c r="E1211">
        <v>1</v>
      </c>
      <c r="F1211" t="s">
        <v>365</v>
      </c>
      <c r="G1211" s="1">
        <v>25598254.469999999</v>
      </c>
      <c r="H1211" s="1">
        <v>0</v>
      </c>
    </row>
    <row r="1212" spans="1:8" hidden="1" x14ac:dyDescent="0.25">
      <c r="A1212">
        <v>630</v>
      </c>
      <c r="B1212">
        <v>1</v>
      </c>
      <c r="C1212">
        <v>1</v>
      </c>
      <c r="D1212">
        <v>3</v>
      </c>
      <c r="E1212">
        <v>1</v>
      </c>
      <c r="F1212" t="s">
        <v>366</v>
      </c>
      <c r="G1212" s="1">
        <v>208808.94</v>
      </c>
      <c r="H1212" s="1">
        <v>0</v>
      </c>
    </row>
    <row r="1213" spans="1:8" hidden="1" x14ac:dyDescent="0.25">
      <c r="A1213">
        <v>630</v>
      </c>
      <c r="B1213">
        <v>1</v>
      </c>
      <c r="C1213">
        <v>1</v>
      </c>
      <c r="D1213">
        <v>4</v>
      </c>
      <c r="E1213">
        <v>1</v>
      </c>
      <c r="F1213" t="s">
        <v>367</v>
      </c>
      <c r="G1213" s="1">
        <v>1780531.54</v>
      </c>
      <c r="H1213" s="1">
        <v>0</v>
      </c>
    </row>
    <row r="1214" spans="1:8" hidden="1" x14ac:dyDescent="0.25">
      <c r="A1214">
        <v>630</v>
      </c>
      <c r="B1214">
        <v>1</v>
      </c>
      <c r="C1214">
        <v>1</v>
      </c>
      <c r="D1214">
        <v>5</v>
      </c>
      <c r="E1214">
        <v>1</v>
      </c>
      <c r="F1214" t="s">
        <v>368</v>
      </c>
      <c r="G1214" s="1">
        <v>30144.400000000001</v>
      </c>
      <c r="H1214" s="1">
        <v>0</v>
      </c>
    </row>
    <row r="1215" spans="1:8" hidden="1" x14ac:dyDescent="0.25">
      <c r="A1215">
        <v>630</v>
      </c>
      <c r="B1215">
        <v>1</v>
      </c>
      <c r="C1215">
        <v>1</v>
      </c>
      <c r="D1215">
        <v>5</v>
      </c>
      <c r="E1215">
        <v>2</v>
      </c>
      <c r="F1215" t="s">
        <v>609</v>
      </c>
      <c r="G1215" s="1">
        <v>1126.58</v>
      </c>
      <c r="H1215" s="1">
        <v>0</v>
      </c>
    </row>
    <row r="1216" spans="1:8" hidden="1" x14ac:dyDescent="0.25">
      <c r="A1216">
        <v>630</v>
      </c>
      <c r="B1216">
        <v>1</v>
      </c>
      <c r="C1216">
        <v>1</v>
      </c>
      <c r="D1216">
        <v>6</v>
      </c>
      <c r="E1216">
        <v>1</v>
      </c>
      <c r="F1216" t="s">
        <v>369</v>
      </c>
      <c r="G1216" s="1">
        <v>3543.86</v>
      </c>
      <c r="H1216" s="1">
        <v>0</v>
      </c>
    </row>
    <row r="1217" spans="1:8" hidden="1" x14ac:dyDescent="0.25">
      <c r="A1217">
        <v>630</v>
      </c>
      <c r="B1217">
        <v>1</v>
      </c>
      <c r="C1217">
        <v>1</v>
      </c>
      <c r="D1217">
        <v>9</v>
      </c>
      <c r="E1217">
        <v>1</v>
      </c>
      <c r="F1217" t="s">
        <v>370</v>
      </c>
      <c r="G1217" s="1">
        <v>81098.91</v>
      </c>
      <c r="H1217" s="1">
        <v>0</v>
      </c>
    </row>
    <row r="1218" spans="1:8" hidden="1" x14ac:dyDescent="0.25">
      <c r="A1218">
        <v>630</v>
      </c>
      <c r="B1218">
        <v>1</v>
      </c>
      <c r="C1218">
        <v>2</v>
      </c>
      <c r="D1218">
        <v>1</v>
      </c>
      <c r="E1218">
        <v>1</v>
      </c>
      <c r="F1218" t="s">
        <v>371</v>
      </c>
      <c r="G1218" s="1">
        <v>447341.98</v>
      </c>
      <c r="H1218" s="1">
        <v>0</v>
      </c>
    </row>
    <row r="1219" spans="1:8" hidden="1" x14ac:dyDescent="0.25">
      <c r="A1219">
        <v>630</v>
      </c>
      <c r="B1219">
        <v>1</v>
      </c>
      <c r="C1219">
        <v>2</v>
      </c>
      <c r="D1219">
        <v>1</v>
      </c>
      <c r="E1219">
        <v>2</v>
      </c>
      <c r="F1219" t="s">
        <v>372</v>
      </c>
      <c r="G1219" s="1">
        <v>15492919.82</v>
      </c>
      <c r="H1219" s="1">
        <v>255880.93</v>
      </c>
    </row>
    <row r="1220" spans="1:8" hidden="1" x14ac:dyDescent="0.25">
      <c r="A1220">
        <v>630</v>
      </c>
      <c r="B1220">
        <v>1</v>
      </c>
      <c r="C1220">
        <v>2</v>
      </c>
      <c r="D1220">
        <v>2</v>
      </c>
      <c r="E1220">
        <v>1</v>
      </c>
      <c r="F1220" t="s">
        <v>373</v>
      </c>
      <c r="G1220" s="1">
        <v>49066.5</v>
      </c>
      <c r="H1220" s="1">
        <v>0</v>
      </c>
    </row>
    <row r="1221" spans="1:8" hidden="1" x14ac:dyDescent="0.25">
      <c r="A1221">
        <v>630</v>
      </c>
      <c r="B1221">
        <v>1</v>
      </c>
      <c r="C1221">
        <v>2</v>
      </c>
      <c r="D1221">
        <v>2</v>
      </c>
      <c r="E1221">
        <v>2</v>
      </c>
      <c r="F1221" t="s">
        <v>374</v>
      </c>
      <c r="G1221" s="1">
        <v>6935509.9299999997</v>
      </c>
      <c r="H1221" s="1">
        <v>139623.84</v>
      </c>
    </row>
    <row r="1222" spans="1:8" hidden="1" x14ac:dyDescent="0.25">
      <c r="A1222">
        <v>630</v>
      </c>
      <c r="B1222">
        <v>1</v>
      </c>
      <c r="C1222">
        <v>2</v>
      </c>
      <c r="D1222">
        <v>3</v>
      </c>
      <c r="E1222">
        <v>2</v>
      </c>
      <c r="F1222" t="s">
        <v>375</v>
      </c>
      <c r="G1222" s="1">
        <v>99948.6</v>
      </c>
      <c r="H1222" s="1">
        <v>0</v>
      </c>
    </row>
    <row r="1223" spans="1:8" hidden="1" x14ac:dyDescent="0.25">
      <c r="A1223">
        <v>630</v>
      </c>
      <c r="B1223">
        <v>1</v>
      </c>
      <c r="C1223">
        <v>2</v>
      </c>
      <c r="D1223">
        <v>4</v>
      </c>
      <c r="E1223">
        <v>2</v>
      </c>
      <c r="F1223" t="s">
        <v>376</v>
      </c>
      <c r="G1223" s="1">
        <v>406683.77</v>
      </c>
      <c r="H1223" s="1">
        <v>4976.2</v>
      </c>
    </row>
    <row r="1224" spans="1:8" hidden="1" x14ac:dyDescent="0.25">
      <c r="A1224">
        <v>630</v>
      </c>
      <c r="B1224">
        <v>1</v>
      </c>
      <c r="C1224">
        <v>2</v>
      </c>
      <c r="D1224">
        <v>6</v>
      </c>
      <c r="E1224">
        <v>2</v>
      </c>
      <c r="F1224" t="s">
        <v>377</v>
      </c>
      <c r="G1224" s="1">
        <v>7568629.1100000003</v>
      </c>
      <c r="H1224" s="1">
        <v>9343.5</v>
      </c>
    </row>
    <row r="1225" spans="1:8" hidden="1" x14ac:dyDescent="0.25">
      <c r="A1225">
        <v>630</v>
      </c>
      <c r="B1225">
        <v>1</v>
      </c>
      <c r="C1225">
        <v>2</v>
      </c>
      <c r="D1225">
        <v>9</v>
      </c>
      <c r="E1225">
        <v>1</v>
      </c>
      <c r="F1225" t="s">
        <v>610</v>
      </c>
      <c r="G1225" s="1">
        <v>69.94</v>
      </c>
      <c r="H1225" s="1">
        <v>0</v>
      </c>
    </row>
    <row r="1226" spans="1:8" hidden="1" x14ac:dyDescent="0.25">
      <c r="A1226">
        <v>630</v>
      </c>
      <c r="B1226">
        <v>1</v>
      </c>
      <c r="C1226">
        <v>3</v>
      </c>
      <c r="D1226">
        <v>1</v>
      </c>
      <c r="E1226">
        <v>1</v>
      </c>
      <c r="F1226" t="s">
        <v>378</v>
      </c>
      <c r="G1226" s="1">
        <v>4063340.88</v>
      </c>
      <c r="H1226" s="1">
        <v>0</v>
      </c>
    </row>
    <row r="1227" spans="1:8" hidden="1" x14ac:dyDescent="0.25">
      <c r="A1227">
        <v>630</v>
      </c>
      <c r="B1227">
        <v>1</v>
      </c>
      <c r="C1227">
        <v>3</v>
      </c>
      <c r="D1227">
        <v>2</v>
      </c>
      <c r="E1227">
        <v>1</v>
      </c>
      <c r="F1227" t="s">
        <v>379</v>
      </c>
      <c r="G1227" s="1">
        <v>2130106.2000000002</v>
      </c>
      <c r="H1227" s="1">
        <v>0</v>
      </c>
    </row>
    <row r="1228" spans="1:8" hidden="1" x14ac:dyDescent="0.25">
      <c r="A1228">
        <v>630</v>
      </c>
      <c r="B1228">
        <v>1</v>
      </c>
      <c r="C1228">
        <v>3</v>
      </c>
      <c r="D1228">
        <v>3</v>
      </c>
      <c r="E1228">
        <v>1</v>
      </c>
      <c r="F1228" t="s">
        <v>380</v>
      </c>
      <c r="G1228" s="1">
        <v>750089.81</v>
      </c>
      <c r="H1228" s="1">
        <v>0</v>
      </c>
    </row>
    <row r="1229" spans="1:8" hidden="1" x14ac:dyDescent="0.25">
      <c r="A1229">
        <v>630</v>
      </c>
      <c r="B1229">
        <v>1</v>
      </c>
      <c r="C1229">
        <v>3</v>
      </c>
      <c r="D1229">
        <v>4</v>
      </c>
      <c r="E1229">
        <v>1</v>
      </c>
      <c r="F1229" t="s">
        <v>381</v>
      </c>
      <c r="G1229" s="1">
        <v>320401.49</v>
      </c>
      <c r="H1229" s="1">
        <v>0</v>
      </c>
    </row>
    <row r="1230" spans="1:8" hidden="1" x14ac:dyDescent="0.25">
      <c r="A1230">
        <v>630</v>
      </c>
      <c r="B1230">
        <v>1</v>
      </c>
      <c r="C1230">
        <v>3</v>
      </c>
      <c r="D1230">
        <v>5</v>
      </c>
      <c r="E1230">
        <v>1</v>
      </c>
      <c r="F1230" t="s">
        <v>382</v>
      </c>
      <c r="G1230" s="1">
        <v>1331230.7</v>
      </c>
      <c r="H1230" s="1">
        <v>0</v>
      </c>
    </row>
    <row r="1231" spans="1:8" hidden="1" x14ac:dyDescent="0.25">
      <c r="A1231">
        <v>630</v>
      </c>
      <c r="B1231">
        <v>2</v>
      </c>
      <c r="C1231">
        <v>1</v>
      </c>
      <c r="D1231">
        <v>6</v>
      </c>
      <c r="E1231">
        <v>1</v>
      </c>
      <c r="F1231" t="s">
        <v>384</v>
      </c>
      <c r="G1231" s="1">
        <v>6562403.9900000002</v>
      </c>
      <c r="H1231" s="1">
        <v>1102.57</v>
      </c>
    </row>
    <row r="1232" spans="1:8" hidden="1" x14ac:dyDescent="0.25">
      <c r="A1232">
        <v>630</v>
      </c>
      <c r="B1232">
        <v>2</v>
      </c>
      <c r="C1232">
        <v>1</v>
      </c>
      <c r="D1232">
        <v>6</v>
      </c>
      <c r="E1232">
        <v>2</v>
      </c>
      <c r="F1232" t="s">
        <v>385</v>
      </c>
      <c r="G1232" s="1">
        <v>3957632.89</v>
      </c>
      <c r="H1232" s="1">
        <v>367.52</v>
      </c>
    </row>
    <row r="1233" spans="1:8" hidden="1" x14ac:dyDescent="0.25">
      <c r="A1233">
        <v>630</v>
      </c>
      <c r="B1233">
        <v>2</v>
      </c>
      <c r="C1233">
        <v>2</v>
      </c>
      <c r="D1233">
        <v>4</v>
      </c>
      <c r="E1233">
        <v>1</v>
      </c>
      <c r="F1233" t="s">
        <v>386</v>
      </c>
      <c r="G1233" s="1">
        <v>23107.19</v>
      </c>
      <c r="H1233" s="1">
        <v>0</v>
      </c>
    </row>
    <row r="1234" spans="1:8" hidden="1" x14ac:dyDescent="0.25">
      <c r="A1234">
        <v>630</v>
      </c>
      <c r="B1234">
        <v>2</v>
      </c>
      <c r="C1234">
        <v>2</v>
      </c>
      <c r="D1234">
        <v>6</v>
      </c>
      <c r="E1234">
        <v>1</v>
      </c>
      <c r="F1234" t="s">
        <v>384</v>
      </c>
      <c r="G1234" s="1">
        <v>2517611.59</v>
      </c>
      <c r="H1234" s="1">
        <v>36177.31</v>
      </c>
    </row>
    <row r="1235" spans="1:8" hidden="1" x14ac:dyDescent="0.25">
      <c r="A1235">
        <v>630</v>
      </c>
      <c r="B1235">
        <v>2</v>
      </c>
      <c r="C1235">
        <v>2</v>
      </c>
      <c r="D1235">
        <v>6</v>
      </c>
      <c r="E1235">
        <v>2</v>
      </c>
      <c r="F1235" t="s">
        <v>385</v>
      </c>
      <c r="G1235" s="1">
        <v>1460284.89</v>
      </c>
      <c r="H1235" s="1">
        <v>21826.400000000001</v>
      </c>
    </row>
    <row r="1236" spans="1:8" hidden="1" x14ac:dyDescent="0.25">
      <c r="A1236">
        <v>630</v>
      </c>
      <c r="B1236">
        <v>2</v>
      </c>
      <c r="C1236">
        <v>3</v>
      </c>
      <c r="D1236">
        <v>4</v>
      </c>
      <c r="E1236">
        <v>1</v>
      </c>
      <c r="F1236" t="s">
        <v>386</v>
      </c>
      <c r="G1236" s="1">
        <v>110197.31</v>
      </c>
      <c r="H1236" s="1">
        <v>171.41</v>
      </c>
    </row>
    <row r="1237" spans="1:8" hidden="1" x14ac:dyDescent="0.25">
      <c r="A1237">
        <v>630</v>
      </c>
      <c r="B1237">
        <v>2</v>
      </c>
      <c r="C1237">
        <v>3</v>
      </c>
      <c r="D1237">
        <v>6</v>
      </c>
      <c r="E1237">
        <v>1</v>
      </c>
      <c r="F1237" t="s">
        <v>384</v>
      </c>
      <c r="G1237" s="1">
        <v>1288297.1200000001</v>
      </c>
      <c r="H1237" s="1">
        <v>0</v>
      </c>
    </row>
    <row r="1238" spans="1:8" hidden="1" x14ac:dyDescent="0.25">
      <c r="A1238">
        <v>630</v>
      </c>
      <c r="B1238">
        <v>2</v>
      </c>
      <c r="C1238">
        <v>3</v>
      </c>
      <c r="D1238">
        <v>6</v>
      </c>
      <c r="E1238">
        <v>2</v>
      </c>
      <c r="F1238" t="s">
        <v>385</v>
      </c>
      <c r="G1238" s="1">
        <v>7063.37</v>
      </c>
      <c r="H1238" s="1">
        <v>0</v>
      </c>
    </row>
    <row r="1239" spans="1:8" hidden="1" x14ac:dyDescent="0.25">
      <c r="A1239">
        <v>630</v>
      </c>
      <c r="B1239">
        <v>3</v>
      </c>
      <c r="C1239">
        <v>2</v>
      </c>
      <c r="D1239">
        <v>1</v>
      </c>
      <c r="E1239">
        <v>1</v>
      </c>
      <c r="F1239" t="s">
        <v>387</v>
      </c>
      <c r="G1239" s="1">
        <v>85898.16</v>
      </c>
      <c r="H1239" s="1">
        <v>2430.8000000000002</v>
      </c>
    </row>
    <row r="1240" spans="1:8" hidden="1" x14ac:dyDescent="0.25">
      <c r="A1240">
        <v>630</v>
      </c>
      <c r="B1240">
        <v>3</v>
      </c>
      <c r="C1240">
        <v>2</v>
      </c>
      <c r="D1240">
        <v>1</v>
      </c>
      <c r="E1240">
        <v>2</v>
      </c>
      <c r="F1240" t="s">
        <v>388</v>
      </c>
      <c r="G1240" s="1">
        <v>22908.76</v>
      </c>
      <c r="H1240" s="1">
        <v>12047.8</v>
      </c>
    </row>
    <row r="1241" spans="1:8" hidden="1" x14ac:dyDescent="0.25">
      <c r="A1241">
        <v>630</v>
      </c>
      <c r="B1241">
        <v>3</v>
      </c>
      <c r="C1241">
        <v>2</v>
      </c>
      <c r="D1241">
        <v>1</v>
      </c>
      <c r="E1241">
        <v>3</v>
      </c>
      <c r="F1241" t="s">
        <v>389</v>
      </c>
      <c r="G1241" s="1">
        <v>675</v>
      </c>
      <c r="H1241" s="1">
        <v>0</v>
      </c>
    </row>
    <row r="1242" spans="1:8" hidden="1" x14ac:dyDescent="0.25">
      <c r="A1242">
        <v>630</v>
      </c>
      <c r="B1242">
        <v>3</v>
      </c>
      <c r="C1242">
        <v>2</v>
      </c>
      <c r="D1242">
        <v>1</v>
      </c>
      <c r="E1242">
        <v>4</v>
      </c>
      <c r="F1242" t="s">
        <v>390</v>
      </c>
      <c r="G1242" s="1">
        <v>400</v>
      </c>
      <c r="H1242" s="1">
        <v>0</v>
      </c>
    </row>
    <row r="1243" spans="1:8" hidden="1" x14ac:dyDescent="0.25">
      <c r="A1243">
        <v>630</v>
      </c>
      <c r="B1243">
        <v>3</v>
      </c>
      <c r="C1243">
        <v>2</v>
      </c>
      <c r="D1243">
        <v>1</v>
      </c>
      <c r="E1243">
        <v>5</v>
      </c>
      <c r="F1243" t="s">
        <v>391</v>
      </c>
      <c r="G1243" s="1">
        <v>128361.04</v>
      </c>
      <c r="H1243" s="1">
        <v>0</v>
      </c>
    </row>
    <row r="1244" spans="1:8" hidden="1" x14ac:dyDescent="0.25">
      <c r="A1244">
        <v>630</v>
      </c>
      <c r="B1244">
        <v>3</v>
      </c>
      <c r="C1244">
        <v>2</v>
      </c>
      <c r="D1244">
        <v>1</v>
      </c>
      <c r="E1244">
        <v>90</v>
      </c>
      <c r="F1244" t="s">
        <v>392</v>
      </c>
      <c r="G1244" s="1">
        <v>29093.49</v>
      </c>
      <c r="H1244" s="1">
        <v>0</v>
      </c>
    </row>
    <row r="1245" spans="1:8" hidden="1" x14ac:dyDescent="0.25">
      <c r="A1245">
        <v>630</v>
      </c>
      <c r="B1245">
        <v>3</v>
      </c>
      <c r="C1245">
        <v>2</v>
      </c>
      <c r="D1245">
        <v>2</v>
      </c>
      <c r="E1245">
        <v>1</v>
      </c>
      <c r="F1245" t="s">
        <v>393</v>
      </c>
      <c r="G1245" s="1">
        <v>377017.42</v>
      </c>
      <c r="H1245" s="1">
        <v>0</v>
      </c>
    </row>
    <row r="1246" spans="1:8" hidden="1" x14ac:dyDescent="0.25">
      <c r="A1246">
        <v>630</v>
      </c>
      <c r="B1246">
        <v>3</v>
      </c>
      <c r="C1246">
        <v>2</v>
      </c>
      <c r="D1246">
        <v>2</v>
      </c>
      <c r="E1246">
        <v>2</v>
      </c>
      <c r="F1246" t="s">
        <v>394</v>
      </c>
      <c r="G1246" s="1">
        <v>41119.769999999997</v>
      </c>
      <c r="H1246" s="1">
        <v>0</v>
      </c>
    </row>
    <row r="1247" spans="1:8" hidden="1" x14ac:dyDescent="0.25">
      <c r="A1247">
        <v>630</v>
      </c>
      <c r="B1247">
        <v>3</v>
      </c>
      <c r="C1247">
        <v>2</v>
      </c>
      <c r="D1247">
        <v>3</v>
      </c>
      <c r="E1247">
        <v>1</v>
      </c>
      <c r="F1247" t="s">
        <v>395</v>
      </c>
      <c r="G1247" s="1">
        <v>861274.73</v>
      </c>
      <c r="H1247" s="1">
        <v>4315.54</v>
      </c>
    </row>
    <row r="1248" spans="1:8" hidden="1" x14ac:dyDescent="0.25">
      <c r="A1248">
        <v>630</v>
      </c>
      <c r="B1248">
        <v>3</v>
      </c>
      <c r="C1248">
        <v>2</v>
      </c>
      <c r="D1248">
        <v>3</v>
      </c>
      <c r="E1248">
        <v>2</v>
      </c>
      <c r="F1248" t="s">
        <v>396</v>
      </c>
      <c r="G1248" s="1">
        <v>250206.51</v>
      </c>
      <c r="H1248" s="1">
        <v>0</v>
      </c>
    </row>
    <row r="1249" spans="1:8" hidden="1" x14ac:dyDescent="0.25">
      <c r="A1249">
        <v>630</v>
      </c>
      <c r="B1249">
        <v>3</v>
      </c>
      <c r="C1249">
        <v>2</v>
      </c>
      <c r="D1249">
        <v>3</v>
      </c>
      <c r="E1249">
        <v>3</v>
      </c>
      <c r="F1249" t="s">
        <v>397</v>
      </c>
      <c r="G1249" s="1">
        <v>2209702.44</v>
      </c>
      <c r="H1249" s="1">
        <v>24.5</v>
      </c>
    </row>
    <row r="1250" spans="1:8" hidden="1" x14ac:dyDescent="0.25">
      <c r="A1250">
        <v>630</v>
      </c>
      <c r="B1250">
        <v>3</v>
      </c>
      <c r="C1250">
        <v>2</v>
      </c>
      <c r="D1250">
        <v>4</v>
      </c>
      <c r="E1250">
        <v>1</v>
      </c>
      <c r="F1250" t="s">
        <v>398</v>
      </c>
      <c r="G1250" s="1">
        <v>7221123.9299999997</v>
      </c>
      <c r="H1250" s="1">
        <v>0.1</v>
      </c>
    </row>
    <row r="1251" spans="1:8" hidden="1" x14ac:dyDescent="0.25">
      <c r="A1251">
        <v>630</v>
      </c>
      <c r="B1251">
        <v>3</v>
      </c>
      <c r="C1251">
        <v>2</v>
      </c>
      <c r="D1251">
        <v>4</v>
      </c>
      <c r="E1251">
        <v>2</v>
      </c>
      <c r="F1251" t="s">
        <v>399</v>
      </c>
      <c r="G1251" s="1">
        <v>437657.42</v>
      </c>
      <c r="H1251" s="1">
        <v>0</v>
      </c>
    </row>
    <row r="1252" spans="1:8" hidden="1" x14ac:dyDescent="0.25">
      <c r="A1252">
        <v>630</v>
      </c>
      <c r="B1252">
        <v>3</v>
      </c>
      <c r="C1252">
        <v>2</v>
      </c>
      <c r="D1252">
        <v>5</v>
      </c>
      <c r="E1252">
        <v>1</v>
      </c>
      <c r="F1252" t="s">
        <v>400</v>
      </c>
      <c r="G1252" s="1">
        <v>69032.460000000006</v>
      </c>
      <c r="H1252" s="1">
        <v>0</v>
      </c>
    </row>
    <row r="1253" spans="1:8" hidden="1" x14ac:dyDescent="0.25">
      <c r="A1253">
        <v>630</v>
      </c>
      <c r="B1253">
        <v>3</v>
      </c>
      <c r="C1253">
        <v>2</v>
      </c>
      <c r="D1253">
        <v>6</v>
      </c>
      <c r="E1253">
        <v>1</v>
      </c>
      <c r="F1253" t="s">
        <v>401</v>
      </c>
      <c r="G1253" s="1">
        <v>10178.68</v>
      </c>
      <c r="H1253" s="1">
        <v>0</v>
      </c>
    </row>
    <row r="1254" spans="1:8" hidden="1" x14ac:dyDescent="0.25">
      <c r="A1254">
        <v>630</v>
      </c>
      <c r="B1254">
        <v>3</v>
      </c>
      <c r="C1254">
        <v>2</v>
      </c>
      <c r="D1254">
        <v>6</v>
      </c>
      <c r="E1254">
        <v>2</v>
      </c>
      <c r="F1254" t="s">
        <v>402</v>
      </c>
      <c r="G1254" s="1">
        <v>8890.18</v>
      </c>
      <c r="H1254" s="1">
        <v>0</v>
      </c>
    </row>
    <row r="1255" spans="1:8" hidden="1" x14ac:dyDescent="0.25">
      <c r="A1255">
        <v>630</v>
      </c>
      <c r="B1255">
        <v>3</v>
      </c>
      <c r="C1255">
        <v>2</v>
      </c>
      <c r="D1255">
        <v>6</v>
      </c>
      <c r="E1255">
        <v>90</v>
      </c>
      <c r="F1255" t="s">
        <v>403</v>
      </c>
      <c r="G1255" s="1">
        <v>36683.879999999997</v>
      </c>
      <c r="H1255" s="1">
        <v>0</v>
      </c>
    </row>
    <row r="1256" spans="1:8" hidden="1" x14ac:dyDescent="0.25">
      <c r="A1256">
        <v>630</v>
      </c>
      <c r="B1256">
        <v>3</v>
      </c>
      <c r="C1256">
        <v>2</v>
      </c>
      <c r="D1256">
        <v>7</v>
      </c>
      <c r="E1256">
        <v>11</v>
      </c>
      <c r="F1256" t="s">
        <v>405</v>
      </c>
      <c r="G1256" s="1">
        <v>175787.11</v>
      </c>
      <c r="H1256" s="1">
        <v>0</v>
      </c>
    </row>
    <row r="1257" spans="1:8" hidden="1" x14ac:dyDescent="0.25">
      <c r="A1257">
        <v>630</v>
      </c>
      <c r="B1257">
        <v>3</v>
      </c>
      <c r="C1257">
        <v>2</v>
      </c>
      <c r="D1257">
        <v>9</v>
      </c>
      <c r="E1257">
        <v>1</v>
      </c>
      <c r="F1257" t="s">
        <v>406</v>
      </c>
      <c r="G1257" s="1">
        <v>1150</v>
      </c>
      <c r="H1257" s="1">
        <v>0</v>
      </c>
    </row>
    <row r="1258" spans="1:8" hidden="1" x14ac:dyDescent="0.25">
      <c r="A1258">
        <v>630</v>
      </c>
      <c r="B1258">
        <v>3</v>
      </c>
      <c r="C1258">
        <v>2</v>
      </c>
      <c r="D1258">
        <v>9</v>
      </c>
      <c r="E1258">
        <v>90</v>
      </c>
      <c r="F1258" t="s">
        <v>407</v>
      </c>
      <c r="G1258" s="1">
        <v>86306.87</v>
      </c>
      <c r="H1258" s="1">
        <v>20000</v>
      </c>
    </row>
    <row r="1259" spans="1:8" hidden="1" x14ac:dyDescent="0.25">
      <c r="A1259">
        <v>630</v>
      </c>
      <c r="B1259">
        <v>3</v>
      </c>
      <c r="C1259">
        <v>3</v>
      </c>
      <c r="D1259">
        <v>1</v>
      </c>
      <c r="E1259">
        <v>1</v>
      </c>
      <c r="F1259" t="s">
        <v>408</v>
      </c>
      <c r="G1259" s="1">
        <v>3054971.29</v>
      </c>
      <c r="H1259" s="1">
        <v>26.75</v>
      </c>
    </row>
    <row r="1260" spans="1:8" hidden="1" x14ac:dyDescent="0.25">
      <c r="A1260">
        <v>630</v>
      </c>
      <c r="B1260">
        <v>3</v>
      </c>
      <c r="C1260">
        <v>3</v>
      </c>
      <c r="D1260">
        <v>2</v>
      </c>
      <c r="E1260">
        <v>1</v>
      </c>
      <c r="F1260" t="s">
        <v>410</v>
      </c>
      <c r="G1260" s="1">
        <v>159299.14000000001</v>
      </c>
      <c r="H1260" s="1">
        <v>0</v>
      </c>
    </row>
    <row r="1261" spans="1:8" hidden="1" x14ac:dyDescent="0.25">
      <c r="A1261">
        <v>630</v>
      </c>
      <c r="B1261">
        <v>3</v>
      </c>
      <c r="C1261">
        <v>3</v>
      </c>
      <c r="D1261">
        <v>3</v>
      </c>
      <c r="E1261">
        <v>1</v>
      </c>
      <c r="F1261" t="s">
        <v>411</v>
      </c>
      <c r="G1261" s="1">
        <v>485654.08</v>
      </c>
      <c r="H1261" s="1">
        <v>0</v>
      </c>
    </row>
    <row r="1262" spans="1:8" hidden="1" x14ac:dyDescent="0.25">
      <c r="A1262">
        <v>630</v>
      </c>
      <c r="B1262">
        <v>3</v>
      </c>
      <c r="C1262">
        <v>3</v>
      </c>
      <c r="D1262">
        <v>5</v>
      </c>
      <c r="E1262">
        <v>2</v>
      </c>
      <c r="F1262" t="s">
        <v>412</v>
      </c>
      <c r="G1262" s="1">
        <v>100041.25</v>
      </c>
      <c r="H1262" s="1">
        <v>0</v>
      </c>
    </row>
    <row r="1263" spans="1:8" hidden="1" x14ac:dyDescent="0.25">
      <c r="A1263">
        <v>630</v>
      </c>
      <c r="B1263">
        <v>3</v>
      </c>
      <c r="C1263">
        <v>4</v>
      </c>
      <c r="D1263">
        <v>2</v>
      </c>
      <c r="E1263">
        <v>4</v>
      </c>
      <c r="F1263" t="s">
        <v>413</v>
      </c>
      <c r="G1263" s="1">
        <v>14177558.73</v>
      </c>
      <c r="H1263" s="1">
        <v>6496.4</v>
      </c>
    </row>
    <row r="1264" spans="1:8" hidden="1" x14ac:dyDescent="0.25">
      <c r="A1264">
        <v>630</v>
      </c>
      <c r="B1264">
        <v>3</v>
      </c>
      <c r="C1264">
        <v>4</v>
      </c>
      <c r="D1264">
        <v>2</v>
      </c>
      <c r="E1264">
        <v>90</v>
      </c>
      <c r="F1264" t="s">
        <v>414</v>
      </c>
      <c r="G1264" s="1">
        <v>4685971.47</v>
      </c>
      <c r="H1264" s="1">
        <v>0</v>
      </c>
    </row>
    <row r="1265" spans="1:8" hidden="1" x14ac:dyDescent="0.25">
      <c r="A1265">
        <v>630</v>
      </c>
      <c r="B1265">
        <v>3</v>
      </c>
      <c r="C1265">
        <v>4</v>
      </c>
      <c r="D1265">
        <v>3</v>
      </c>
      <c r="E1265">
        <v>1</v>
      </c>
      <c r="F1265" t="s">
        <v>415</v>
      </c>
      <c r="G1265" s="1">
        <v>6233076.9800000004</v>
      </c>
      <c r="H1265" s="1">
        <v>0</v>
      </c>
    </row>
    <row r="1266" spans="1:8" hidden="1" x14ac:dyDescent="0.25">
      <c r="A1266">
        <v>630</v>
      </c>
      <c r="B1266">
        <v>3</v>
      </c>
      <c r="C1266">
        <v>4</v>
      </c>
      <c r="D1266">
        <v>3</v>
      </c>
      <c r="E1266">
        <v>2</v>
      </c>
      <c r="F1266" t="s">
        <v>416</v>
      </c>
      <c r="G1266" s="1">
        <v>3783.71</v>
      </c>
      <c r="H1266" s="1">
        <v>0</v>
      </c>
    </row>
    <row r="1267" spans="1:8" hidden="1" x14ac:dyDescent="0.25">
      <c r="A1267">
        <v>630</v>
      </c>
      <c r="B1267">
        <v>3</v>
      </c>
      <c r="C1267">
        <v>4</v>
      </c>
      <c r="D1267">
        <v>3</v>
      </c>
      <c r="E1267">
        <v>90</v>
      </c>
      <c r="F1267" t="s">
        <v>417</v>
      </c>
      <c r="G1267" s="1">
        <v>3162679.23</v>
      </c>
      <c r="H1267" s="1">
        <v>0</v>
      </c>
    </row>
    <row r="1268" spans="1:8" hidden="1" x14ac:dyDescent="0.25">
      <c r="A1268">
        <v>630</v>
      </c>
      <c r="B1268">
        <v>3</v>
      </c>
      <c r="C1268">
        <v>5</v>
      </c>
      <c r="D1268">
        <v>1</v>
      </c>
      <c r="E1268">
        <v>1</v>
      </c>
      <c r="F1268" t="s">
        <v>418</v>
      </c>
      <c r="G1268" s="1">
        <v>958370.1</v>
      </c>
      <c r="H1268" s="1">
        <v>0</v>
      </c>
    </row>
    <row r="1269" spans="1:8" hidden="1" x14ac:dyDescent="0.25">
      <c r="A1269">
        <v>630</v>
      </c>
      <c r="B1269">
        <v>3</v>
      </c>
      <c r="C1269">
        <v>5</v>
      </c>
      <c r="D1269">
        <v>1</v>
      </c>
      <c r="E1269">
        <v>2</v>
      </c>
      <c r="F1269" t="s">
        <v>611</v>
      </c>
      <c r="G1269" s="1">
        <v>51330</v>
      </c>
      <c r="H1269" s="1">
        <v>0</v>
      </c>
    </row>
    <row r="1270" spans="1:8" hidden="1" x14ac:dyDescent="0.25">
      <c r="A1270">
        <v>630</v>
      </c>
      <c r="B1270">
        <v>3</v>
      </c>
      <c r="C1270">
        <v>5</v>
      </c>
      <c r="D1270">
        <v>1</v>
      </c>
      <c r="E1270">
        <v>3</v>
      </c>
      <c r="F1270" t="s">
        <v>419</v>
      </c>
      <c r="G1270" s="1">
        <v>219120.5</v>
      </c>
      <c r="H1270" s="1">
        <v>0</v>
      </c>
    </row>
    <row r="1271" spans="1:8" hidden="1" x14ac:dyDescent="0.25">
      <c r="A1271">
        <v>630</v>
      </c>
      <c r="B1271">
        <v>3</v>
      </c>
      <c r="C1271">
        <v>5</v>
      </c>
      <c r="D1271">
        <v>1</v>
      </c>
      <c r="E1271">
        <v>4</v>
      </c>
      <c r="F1271" t="s">
        <v>420</v>
      </c>
      <c r="G1271" s="1">
        <v>441347.46</v>
      </c>
      <c r="H1271" s="1">
        <v>0</v>
      </c>
    </row>
    <row r="1272" spans="1:8" hidden="1" x14ac:dyDescent="0.25">
      <c r="A1272">
        <v>630</v>
      </c>
      <c r="B1272">
        <v>3</v>
      </c>
      <c r="C1272">
        <v>5</v>
      </c>
      <c r="D1272">
        <v>1</v>
      </c>
      <c r="E1272">
        <v>5</v>
      </c>
      <c r="F1272" t="s">
        <v>421</v>
      </c>
      <c r="G1272" s="1">
        <v>21442.09</v>
      </c>
      <c r="H1272" s="1">
        <v>0</v>
      </c>
    </row>
    <row r="1273" spans="1:8" hidden="1" x14ac:dyDescent="0.25">
      <c r="A1273">
        <v>630</v>
      </c>
      <c r="B1273">
        <v>3</v>
      </c>
      <c r="C1273">
        <v>5</v>
      </c>
      <c r="D1273">
        <v>1</v>
      </c>
      <c r="E1273">
        <v>8</v>
      </c>
      <c r="F1273" t="s">
        <v>422</v>
      </c>
      <c r="G1273" s="1">
        <v>9711065.3399999999</v>
      </c>
      <c r="H1273" s="1">
        <v>0</v>
      </c>
    </row>
    <row r="1274" spans="1:8" hidden="1" x14ac:dyDescent="0.25">
      <c r="A1274">
        <v>630</v>
      </c>
      <c r="B1274">
        <v>3</v>
      </c>
      <c r="C1274">
        <v>5</v>
      </c>
      <c r="D1274">
        <v>1</v>
      </c>
      <c r="E1274">
        <v>9</v>
      </c>
      <c r="F1274" t="s">
        <v>423</v>
      </c>
      <c r="G1274" s="1">
        <v>13650117.699999999</v>
      </c>
      <c r="H1274" s="1">
        <v>0</v>
      </c>
    </row>
    <row r="1275" spans="1:8" hidden="1" x14ac:dyDescent="0.25">
      <c r="A1275">
        <v>630</v>
      </c>
      <c r="B1275">
        <v>3</v>
      </c>
      <c r="C1275">
        <v>5</v>
      </c>
      <c r="D1275">
        <v>1</v>
      </c>
      <c r="E1275">
        <v>10</v>
      </c>
      <c r="F1275" t="s">
        <v>424</v>
      </c>
      <c r="G1275" s="1">
        <v>67015.87</v>
      </c>
      <c r="H1275" s="1">
        <v>0</v>
      </c>
    </row>
    <row r="1276" spans="1:8" hidden="1" x14ac:dyDescent="0.25">
      <c r="A1276">
        <v>630</v>
      </c>
      <c r="B1276">
        <v>3</v>
      </c>
      <c r="C1276">
        <v>5</v>
      </c>
      <c r="D1276">
        <v>1</v>
      </c>
      <c r="E1276">
        <v>11</v>
      </c>
      <c r="F1276" t="s">
        <v>425</v>
      </c>
      <c r="G1276" s="1">
        <v>109129.57</v>
      </c>
      <c r="H1276" s="1">
        <v>0</v>
      </c>
    </row>
    <row r="1277" spans="1:8" hidden="1" x14ac:dyDescent="0.25">
      <c r="A1277">
        <v>630</v>
      </c>
      <c r="B1277">
        <v>3</v>
      </c>
      <c r="C1277">
        <v>5</v>
      </c>
      <c r="D1277">
        <v>1</v>
      </c>
      <c r="E1277">
        <v>90</v>
      </c>
      <c r="F1277" t="s">
        <v>426</v>
      </c>
      <c r="G1277" s="1">
        <v>529015.04000000004</v>
      </c>
      <c r="H1277" s="1">
        <v>0</v>
      </c>
    </row>
    <row r="1278" spans="1:8" hidden="1" x14ac:dyDescent="0.25">
      <c r="A1278">
        <v>630</v>
      </c>
      <c r="B1278">
        <v>3</v>
      </c>
      <c r="C1278">
        <v>5</v>
      </c>
      <c r="D1278">
        <v>2</v>
      </c>
      <c r="E1278">
        <v>1</v>
      </c>
      <c r="F1278" t="s">
        <v>427</v>
      </c>
      <c r="G1278" s="1">
        <v>480181.68</v>
      </c>
      <c r="H1278" s="1">
        <v>5884</v>
      </c>
    </row>
    <row r="1279" spans="1:8" hidden="1" x14ac:dyDescent="0.25">
      <c r="A1279">
        <v>630</v>
      </c>
      <c r="B1279">
        <v>3</v>
      </c>
      <c r="C1279">
        <v>5</v>
      </c>
      <c r="D1279">
        <v>2</v>
      </c>
      <c r="E1279">
        <v>2</v>
      </c>
      <c r="F1279" t="s">
        <v>428</v>
      </c>
      <c r="G1279" s="1">
        <v>263885.46999999997</v>
      </c>
      <c r="H1279" s="1">
        <v>0</v>
      </c>
    </row>
    <row r="1280" spans="1:8" hidden="1" x14ac:dyDescent="0.25">
      <c r="A1280">
        <v>630</v>
      </c>
      <c r="B1280">
        <v>3</v>
      </c>
      <c r="C1280">
        <v>5</v>
      </c>
      <c r="D1280">
        <v>2</v>
      </c>
      <c r="E1280">
        <v>3</v>
      </c>
      <c r="F1280" t="s">
        <v>429</v>
      </c>
      <c r="G1280" s="1">
        <v>80785.98</v>
      </c>
      <c r="H1280" s="1">
        <v>0</v>
      </c>
    </row>
    <row r="1281" spans="1:8" hidden="1" x14ac:dyDescent="0.25">
      <c r="A1281">
        <v>630</v>
      </c>
      <c r="B1281">
        <v>3</v>
      </c>
      <c r="C1281">
        <v>5</v>
      </c>
      <c r="D1281">
        <v>2</v>
      </c>
      <c r="E1281">
        <v>5</v>
      </c>
      <c r="F1281" t="s">
        <v>612</v>
      </c>
      <c r="G1281" s="1">
        <v>1100</v>
      </c>
      <c r="H1281" s="1">
        <v>0</v>
      </c>
    </row>
    <row r="1282" spans="1:8" hidden="1" x14ac:dyDescent="0.25">
      <c r="A1282">
        <v>630</v>
      </c>
      <c r="B1282">
        <v>3</v>
      </c>
      <c r="C1282">
        <v>5</v>
      </c>
      <c r="D1282">
        <v>2</v>
      </c>
      <c r="E1282">
        <v>6</v>
      </c>
      <c r="F1282" t="s">
        <v>430</v>
      </c>
      <c r="G1282" s="1">
        <v>2560.5</v>
      </c>
      <c r="H1282" s="1">
        <v>0</v>
      </c>
    </row>
    <row r="1283" spans="1:8" hidden="1" x14ac:dyDescent="0.25">
      <c r="A1283">
        <v>630</v>
      </c>
      <c r="B1283">
        <v>3</v>
      </c>
      <c r="C1283">
        <v>5</v>
      </c>
      <c r="D1283">
        <v>3</v>
      </c>
      <c r="E1283">
        <v>2</v>
      </c>
      <c r="F1283" t="s">
        <v>431</v>
      </c>
      <c r="G1283" s="1">
        <v>20462.080000000002</v>
      </c>
      <c r="H1283" s="1">
        <v>0</v>
      </c>
    </row>
    <row r="1284" spans="1:8" hidden="1" x14ac:dyDescent="0.25">
      <c r="A1284">
        <v>630</v>
      </c>
      <c r="B1284">
        <v>3</v>
      </c>
      <c r="C1284">
        <v>5</v>
      </c>
      <c r="D1284">
        <v>3</v>
      </c>
      <c r="E1284">
        <v>3</v>
      </c>
      <c r="F1284" t="s">
        <v>432</v>
      </c>
      <c r="G1284" s="1">
        <v>2469864.2400000002</v>
      </c>
      <c r="H1284" s="1">
        <v>19387</v>
      </c>
    </row>
    <row r="1285" spans="1:8" hidden="1" x14ac:dyDescent="0.25">
      <c r="A1285">
        <v>630</v>
      </c>
      <c r="B1285">
        <v>3</v>
      </c>
      <c r="C1285">
        <v>5</v>
      </c>
      <c r="D1285">
        <v>3</v>
      </c>
      <c r="E1285">
        <v>4</v>
      </c>
      <c r="F1285" t="s">
        <v>433</v>
      </c>
      <c r="G1285" s="1">
        <v>6525</v>
      </c>
      <c r="H1285" s="1">
        <v>0</v>
      </c>
    </row>
    <row r="1286" spans="1:8" hidden="1" x14ac:dyDescent="0.25">
      <c r="A1286">
        <v>630</v>
      </c>
      <c r="B1286">
        <v>3</v>
      </c>
      <c r="C1286">
        <v>5</v>
      </c>
      <c r="D1286">
        <v>4</v>
      </c>
      <c r="E1286">
        <v>1</v>
      </c>
      <c r="F1286" t="s">
        <v>434</v>
      </c>
      <c r="G1286" s="1">
        <v>1560579.5</v>
      </c>
      <c r="H1286" s="1">
        <v>0</v>
      </c>
    </row>
    <row r="1287" spans="1:8" hidden="1" x14ac:dyDescent="0.25">
      <c r="A1287">
        <v>630</v>
      </c>
      <c r="B1287">
        <v>3</v>
      </c>
      <c r="C1287">
        <v>5</v>
      </c>
      <c r="D1287">
        <v>4</v>
      </c>
      <c r="E1287">
        <v>2</v>
      </c>
      <c r="F1287" t="s">
        <v>435</v>
      </c>
      <c r="G1287" s="1">
        <v>76065.570000000007</v>
      </c>
      <c r="H1287" s="1">
        <v>0</v>
      </c>
    </row>
    <row r="1288" spans="1:8" hidden="1" x14ac:dyDescent="0.25">
      <c r="A1288">
        <v>630</v>
      </c>
      <c r="B1288">
        <v>3</v>
      </c>
      <c r="C1288">
        <v>5</v>
      </c>
      <c r="D1288">
        <v>5</v>
      </c>
      <c r="E1288">
        <v>2</v>
      </c>
      <c r="F1288" t="s">
        <v>436</v>
      </c>
      <c r="G1288" s="1">
        <v>72393</v>
      </c>
      <c r="H1288" s="1">
        <v>0</v>
      </c>
    </row>
    <row r="1289" spans="1:8" hidden="1" x14ac:dyDescent="0.25">
      <c r="A1289">
        <v>630</v>
      </c>
      <c r="B1289">
        <v>3</v>
      </c>
      <c r="C1289">
        <v>5</v>
      </c>
      <c r="D1289">
        <v>5</v>
      </c>
      <c r="E1289">
        <v>5</v>
      </c>
      <c r="F1289" t="s">
        <v>437</v>
      </c>
      <c r="G1289" s="1">
        <v>4015772.88</v>
      </c>
      <c r="H1289" s="1">
        <v>0</v>
      </c>
    </row>
    <row r="1290" spans="1:8" hidden="1" x14ac:dyDescent="0.25">
      <c r="A1290">
        <v>630</v>
      </c>
      <c r="B1290">
        <v>3</v>
      </c>
      <c r="C1290">
        <v>5</v>
      </c>
      <c r="D1290">
        <v>9</v>
      </c>
      <c r="E1290">
        <v>10</v>
      </c>
      <c r="F1290" t="s">
        <v>440</v>
      </c>
      <c r="G1290" s="1">
        <v>139431.82</v>
      </c>
      <c r="H1290" s="1">
        <v>0</v>
      </c>
    </row>
    <row r="1291" spans="1:8" hidden="1" x14ac:dyDescent="0.25">
      <c r="A1291">
        <v>630</v>
      </c>
      <c r="B1291">
        <v>3</v>
      </c>
      <c r="C1291">
        <v>5</v>
      </c>
      <c r="D1291">
        <v>9</v>
      </c>
      <c r="E1291">
        <v>11</v>
      </c>
      <c r="F1291" t="s">
        <v>441</v>
      </c>
      <c r="G1291" s="1">
        <v>1351114.1</v>
      </c>
      <c r="H1291" s="1">
        <v>0</v>
      </c>
    </row>
    <row r="1292" spans="1:8" hidden="1" x14ac:dyDescent="0.25">
      <c r="A1292">
        <v>630</v>
      </c>
      <c r="B1292">
        <v>3</v>
      </c>
      <c r="C1292">
        <v>5</v>
      </c>
      <c r="D1292">
        <v>9</v>
      </c>
      <c r="E1292">
        <v>90</v>
      </c>
      <c r="F1292" t="s">
        <v>442</v>
      </c>
      <c r="G1292" s="1">
        <v>4328449.55</v>
      </c>
      <c r="H1292" s="1">
        <v>0</v>
      </c>
    </row>
    <row r="1293" spans="1:8" hidden="1" x14ac:dyDescent="0.25">
      <c r="A1293">
        <v>630</v>
      </c>
      <c r="B1293">
        <v>3</v>
      </c>
      <c r="C1293">
        <v>6</v>
      </c>
      <c r="D1293">
        <v>1</v>
      </c>
      <c r="E1293">
        <v>1</v>
      </c>
      <c r="F1293" t="s">
        <v>443</v>
      </c>
      <c r="G1293" s="1">
        <v>219607.22</v>
      </c>
      <c r="H1293" s="1">
        <v>0</v>
      </c>
    </row>
    <row r="1294" spans="1:8" hidden="1" x14ac:dyDescent="0.25">
      <c r="A1294">
        <v>630</v>
      </c>
      <c r="B1294">
        <v>3</v>
      </c>
      <c r="C1294">
        <v>6</v>
      </c>
      <c r="D1294">
        <v>2</v>
      </c>
      <c r="E1294">
        <v>1</v>
      </c>
      <c r="F1294" t="s">
        <v>444</v>
      </c>
      <c r="G1294" s="1">
        <v>984619.91</v>
      </c>
      <c r="H1294" s="1">
        <v>0</v>
      </c>
    </row>
    <row r="1295" spans="1:8" hidden="1" x14ac:dyDescent="0.25">
      <c r="A1295">
        <v>630</v>
      </c>
      <c r="B1295">
        <v>3</v>
      </c>
      <c r="C1295">
        <v>7</v>
      </c>
      <c r="D1295">
        <v>1</v>
      </c>
      <c r="E1295">
        <v>1</v>
      </c>
      <c r="F1295" t="s">
        <v>445</v>
      </c>
      <c r="G1295" s="1">
        <v>127708.58</v>
      </c>
      <c r="H1295" s="1">
        <v>15173.48</v>
      </c>
    </row>
    <row r="1296" spans="1:8" hidden="1" x14ac:dyDescent="0.25">
      <c r="A1296">
        <v>630</v>
      </c>
      <c r="B1296">
        <v>3</v>
      </c>
      <c r="C1296">
        <v>7</v>
      </c>
      <c r="D1296">
        <v>1</v>
      </c>
      <c r="E1296">
        <v>2</v>
      </c>
      <c r="F1296" t="s">
        <v>446</v>
      </c>
      <c r="G1296" s="1">
        <v>128024.54</v>
      </c>
      <c r="H1296" s="1">
        <v>19307.21</v>
      </c>
    </row>
    <row r="1297" spans="1:8" hidden="1" x14ac:dyDescent="0.25">
      <c r="A1297">
        <v>630</v>
      </c>
      <c r="B1297">
        <v>3</v>
      </c>
      <c r="C1297">
        <v>7</v>
      </c>
      <c r="D1297">
        <v>1</v>
      </c>
      <c r="E1297">
        <v>3</v>
      </c>
      <c r="F1297" t="s">
        <v>447</v>
      </c>
      <c r="G1297" s="1">
        <v>1256.7</v>
      </c>
      <c r="H1297" s="1">
        <v>0</v>
      </c>
    </row>
    <row r="1298" spans="1:8" hidden="1" x14ac:dyDescent="0.25">
      <c r="A1298">
        <v>630</v>
      </c>
      <c r="B1298">
        <v>3</v>
      </c>
      <c r="C1298">
        <v>7</v>
      </c>
      <c r="D1298">
        <v>1</v>
      </c>
      <c r="E1298">
        <v>4</v>
      </c>
      <c r="F1298" t="s">
        <v>448</v>
      </c>
      <c r="G1298" s="1">
        <v>54593.599999999999</v>
      </c>
      <c r="H1298" s="1">
        <v>0</v>
      </c>
    </row>
    <row r="1299" spans="1:8" hidden="1" x14ac:dyDescent="0.25">
      <c r="A1299">
        <v>630</v>
      </c>
      <c r="B1299">
        <v>3</v>
      </c>
      <c r="C1299">
        <v>7</v>
      </c>
      <c r="D1299">
        <v>1</v>
      </c>
      <c r="E1299">
        <v>90</v>
      </c>
      <c r="F1299" t="s">
        <v>449</v>
      </c>
      <c r="G1299" s="1">
        <v>52199.76</v>
      </c>
      <c r="H1299" s="1">
        <v>0</v>
      </c>
    </row>
    <row r="1300" spans="1:8" hidden="1" x14ac:dyDescent="0.25">
      <c r="A1300">
        <v>630</v>
      </c>
      <c r="B1300">
        <v>3</v>
      </c>
      <c r="C1300">
        <v>7</v>
      </c>
      <c r="D1300">
        <v>2</v>
      </c>
      <c r="E1300">
        <v>1</v>
      </c>
      <c r="F1300" t="s">
        <v>450</v>
      </c>
      <c r="G1300" s="1">
        <v>278601.71999999997</v>
      </c>
      <c r="H1300" s="1">
        <v>0</v>
      </c>
    </row>
    <row r="1301" spans="1:8" hidden="1" x14ac:dyDescent="0.25">
      <c r="A1301">
        <v>630</v>
      </c>
      <c r="B1301">
        <v>3</v>
      </c>
      <c r="C1301">
        <v>7</v>
      </c>
      <c r="D1301">
        <v>2</v>
      </c>
      <c r="E1301">
        <v>2</v>
      </c>
      <c r="F1301" t="s">
        <v>451</v>
      </c>
      <c r="G1301" s="1">
        <v>42173.55</v>
      </c>
      <c r="H1301" s="1">
        <v>0</v>
      </c>
    </row>
    <row r="1302" spans="1:8" hidden="1" x14ac:dyDescent="0.25">
      <c r="A1302">
        <v>630</v>
      </c>
      <c r="B1302">
        <v>3</v>
      </c>
      <c r="C1302">
        <v>7</v>
      </c>
      <c r="D1302">
        <v>2</v>
      </c>
      <c r="E1302">
        <v>90</v>
      </c>
      <c r="F1302" t="s">
        <v>452</v>
      </c>
      <c r="G1302" s="1">
        <v>10869.59</v>
      </c>
      <c r="H1302" s="1">
        <v>0</v>
      </c>
    </row>
    <row r="1303" spans="1:8" hidden="1" x14ac:dyDescent="0.25">
      <c r="A1303">
        <v>630</v>
      </c>
      <c r="B1303">
        <v>3</v>
      </c>
      <c r="C1303">
        <v>7</v>
      </c>
      <c r="D1303">
        <v>3</v>
      </c>
      <c r="E1303">
        <v>2</v>
      </c>
      <c r="F1303" t="s">
        <v>453</v>
      </c>
      <c r="G1303" s="1">
        <v>792498.54</v>
      </c>
      <c r="H1303" s="1">
        <v>0</v>
      </c>
    </row>
    <row r="1304" spans="1:8" hidden="1" x14ac:dyDescent="0.25">
      <c r="A1304">
        <v>630</v>
      </c>
      <c r="B1304">
        <v>3</v>
      </c>
      <c r="C1304">
        <v>7</v>
      </c>
      <c r="D1304">
        <v>3</v>
      </c>
      <c r="E1304">
        <v>3</v>
      </c>
      <c r="F1304" t="s">
        <v>454</v>
      </c>
      <c r="G1304" s="1">
        <v>161192.56</v>
      </c>
      <c r="H1304" s="1">
        <v>0</v>
      </c>
    </row>
    <row r="1305" spans="1:8" hidden="1" x14ac:dyDescent="0.25">
      <c r="A1305">
        <v>630</v>
      </c>
      <c r="B1305">
        <v>3</v>
      </c>
      <c r="C1305">
        <v>7</v>
      </c>
      <c r="D1305">
        <v>3</v>
      </c>
      <c r="E1305">
        <v>90</v>
      </c>
      <c r="F1305" t="s">
        <v>455</v>
      </c>
      <c r="G1305" s="1">
        <v>152676.01999999999</v>
      </c>
      <c r="H1305" s="1">
        <v>0</v>
      </c>
    </row>
    <row r="1306" spans="1:8" hidden="1" x14ac:dyDescent="0.25">
      <c r="A1306">
        <v>630</v>
      </c>
      <c r="B1306">
        <v>3</v>
      </c>
      <c r="C1306">
        <v>8</v>
      </c>
      <c r="D1306">
        <v>1</v>
      </c>
      <c r="E1306">
        <v>1</v>
      </c>
      <c r="F1306" t="s">
        <v>456</v>
      </c>
      <c r="G1306" s="1">
        <v>174181.22</v>
      </c>
      <c r="H1306" s="1">
        <v>0</v>
      </c>
    </row>
    <row r="1307" spans="1:8" hidden="1" x14ac:dyDescent="0.25">
      <c r="A1307">
        <v>630</v>
      </c>
      <c r="B1307">
        <v>3</v>
      </c>
      <c r="C1307">
        <v>8</v>
      </c>
      <c r="D1307">
        <v>1</v>
      </c>
      <c r="E1307">
        <v>90</v>
      </c>
      <c r="F1307" t="s">
        <v>457</v>
      </c>
      <c r="G1307" s="1">
        <v>124948.42</v>
      </c>
      <c r="H1307" s="1">
        <v>0</v>
      </c>
    </row>
    <row r="1308" spans="1:8" hidden="1" x14ac:dyDescent="0.25">
      <c r="A1308">
        <v>630</v>
      </c>
      <c r="B1308">
        <v>3</v>
      </c>
      <c r="C1308">
        <v>8</v>
      </c>
      <c r="D1308">
        <v>2</v>
      </c>
      <c r="E1308">
        <v>1</v>
      </c>
      <c r="F1308" t="s">
        <v>458</v>
      </c>
      <c r="G1308" s="1">
        <v>114799.33</v>
      </c>
      <c r="H1308" s="1">
        <v>0</v>
      </c>
    </row>
    <row r="1309" spans="1:8" hidden="1" x14ac:dyDescent="0.25">
      <c r="A1309">
        <v>630</v>
      </c>
      <c r="B1309">
        <v>3</v>
      </c>
      <c r="C1309">
        <v>8</v>
      </c>
      <c r="D1309">
        <v>9</v>
      </c>
      <c r="E1309">
        <v>1</v>
      </c>
      <c r="F1309" t="s">
        <v>459</v>
      </c>
      <c r="G1309" s="1">
        <v>233378.51</v>
      </c>
      <c r="H1309" s="1">
        <v>0</v>
      </c>
    </row>
    <row r="1310" spans="1:8" hidden="1" x14ac:dyDescent="0.25">
      <c r="A1310">
        <v>630</v>
      </c>
      <c r="B1310">
        <v>3</v>
      </c>
      <c r="C1310">
        <v>9</v>
      </c>
      <c r="D1310">
        <v>9</v>
      </c>
      <c r="E1310">
        <v>90</v>
      </c>
      <c r="F1310" t="s">
        <v>460</v>
      </c>
      <c r="G1310" s="1">
        <v>247269.97</v>
      </c>
      <c r="H1310" s="1">
        <v>0</v>
      </c>
    </row>
    <row r="1311" spans="1:8" hidden="1" x14ac:dyDescent="0.25">
      <c r="A1311">
        <v>630</v>
      </c>
      <c r="B1311">
        <v>5</v>
      </c>
      <c r="C1311">
        <v>1</v>
      </c>
      <c r="D1311">
        <v>2</v>
      </c>
      <c r="E1311">
        <v>5</v>
      </c>
      <c r="F1311" t="s">
        <v>461</v>
      </c>
      <c r="G1311" s="1">
        <v>6493917.6299999999</v>
      </c>
      <c r="H1311" s="1">
        <v>298114.14</v>
      </c>
    </row>
    <row r="1312" spans="1:8" hidden="1" x14ac:dyDescent="0.25">
      <c r="A1312">
        <v>630</v>
      </c>
      <c r="B1312">
        <v>5</v>
      </c>
      <c r="C1312">
        <v>3</v>
      </c>
      <c r="D1312">
        <v>1</v>
      </c>
      <c r="E1312">
        <v>1</v>
      </c>
      <c r="F1312" t="s">
        <v>462</v>
      </c>
      <c r="G1312" s="1">
        <v>10009578.130000001</v>
      </c>
      <c r="H1312" s="1">
        <v>0</v>
      </c>
    </row>
    <row r="1313" spans="1:8" hidden="1" x14ac:dyDescent="0.25">
      <c r="A1313">
        <v>630</v>
      </c>
      <c r="B1313">
        <v>5</v>
      </c>
      <c r="C1313">
        <v>3</v>
      </c>
      <c r="D1313">
        <v>1</v>
      </c>
      <c r="E1313">
        <v>3</v>
      </c>
      <c r="F1313" t="s">
        <v>463</v>
      </c>
      <c r="G1313" s="1">
        <v>1818</v>
      </c>
      <c r="H1313" s="1">
        <v>0</v>
      </c>
    </row>
    <row r="1314" spans="1:8" hidden="1" x14ac:dyDescent="0.25">
      <c r="A1314">
        <v>630</v>
      </c>
      <c r="B1314">
        <v>5</v>
      </c>
      <c r="C1314">
        <v>3</v>
      </c>
      <c r="D1314">
        <v>1</v>
      </c>
      <c r="E1314">
        <v>5</v>
      </c>
      <c r="F1314" t="s">
        <v>464</v>
      </c>
      <c r="G1314" s="1">
        <v>76316.53</v>
      </c>
      <c r="H1314" s="1">
        <v>0</v>
      </c>
    </row>
    <row r="1315" spans="1:8" hidden="1" x14ac:dyDescent="0.25">
      <c r="A1315">
        <v>630</v>
      </c>
      <c r="B1315">
        <v>5</v>
      </c>
      <c r="C1315">
        <v>4</v>
      </c>
      <c r="D1315">
        <v>1</v>
      </c>
      <c r="E1315">
        <v>1</v>
      </c>
      <c r="F1315" t="s">
        <v>465</v>
      </c>
      <c r="G1315" s="1">
        <v>19649466.920000002</v>
      </c>
      <c r="H1315" s="1">
        <v>350</v>
      </c>
    </row>
    <row r="1316" spans="1:8" hidden="1" x14ac:dyDescent="0.25">
      <c r="A1316">
        <v>630</v>
      </c>
      <c r="B1316">
        <v>5</v>
      </c>
      <c r="C1316">
        <v>4</v>
      </c>
      <c r="D1316">
        <v>1</v>
      </c>
      <c r="E1316">
        <v>90</v>
      </c>
      <c r="F1316" t="s">
        <v>467</v>
      </c>
      <c r="G1316" s="1">
        <v>70691.929999999993</v>
      </c>
      <c r="H1316" s="1">
        <v>0</v>
      </c>
    </row>
    <row r="1317" spans="1:8" hidden="1" x14ac:dyDescent="0.25">
      <c r="A1317">
        <v>630</v>
      </c>
      <c r="B1317">
        <v>5</v>
      </c>
      <c r="C1317">
        <v>4</v>
      </c>
      <c r="D1317">
        <v>7</v>
      </c>
      <c r="E1317">
        <v>1</v>
      </c>
      <c r="F1317" t="s">
        <v>468</v>
      </c>
      <c r="G1317" s="1">
        <v>24746779.219999999</v>
      </c>
      <c r="H1317" s="1">
        <v>0</v>
      </c>
    </row>
    <row r="1318" spans="1:8" hidden="1" x14ac:dyDescent="0.25">
      <c r="A1318">
        <v>630</v>
      </c>
      <c r="B1318">
        <v>5</v>
      </c>
      <c r="C1318">
        <v>4</v>
      </c>
      <c r="D1318">
        <v>7</v>
      </c>
      <c r="E1318">
        <v>2</v>
      </c>
      <c r="F1318" t="s">
        <v>469</v>
      </c>
      <c r="G1318" s="1">
        <v>342209.75</v>
      </c>
      <c r="H1318" s="1">
        <v>0</v>
      </c>
    </row>
    <row r="1319" spans="1:8" hidden="1" x14ac:dyDescent="0.25">
      <c r="A1319">
        <v>630</v>
      </c>
      <c r="B1319">
        <v>5</v>
      </c>
      <c r="C1319">
        <v>4</v>
      </c>
      <c r="D1319">
        <v>7</v>
      </c>
      <c r="E1319">
        <v>90</v>
      </c>
      <c r="F1319" t="s">
        <v>470</v>
      </c>
      <c r="G1319" s="1">
        <v>221021.8</v>
      </c>
      <c r="H1319" s="1">
        <v>0</v>
      </c>
    </row>
    <row r="1320" spans="1:8" hidden="1" x14ac:dyDescent="0.25">
      <c r="A1320">
        <v>630</v>
      </c>
      <c r="B1320">
        <v>11</v>
      </c>
      <c r="C1320">
        <v>1</v>
      </c>
      <c r="D1320">
        <v>0</v>
      </c>
      <c r="E1320">
        <v>0</v>
      </c>
      <c r="F1320" t="s">
        <v>472</v>
      </c>
      <c r="G1320" s="1">
        <v>250710000</v>
      </c>
      <c r="H1320" s="1">
        <v>0</v>
      </c>
    </row>
    <row r="1321" spans="1:8" hidden="1" x14ac:dyDescent="0.25">
      <c r="A1321">
        <v>630</v>
      </c>
      <c r="B1321">
        <v>12</v>
      </c>
      <c r="C1321">
        <v>3</v>
      </c>
      <c r="D1321">
        <v>1</v>
      </c>
      <c r="E1321">
        <v>1</v>
      </c>
      <c r="F1321" t="s">
        <v>613</v>
      </c>
      <c r="G1321" s="1">
        <v>350</v>
      </c>
      <c r="H1321" s="1">
        <v>0</v>
      </c>
    </row>
    <row r="1322" spans="1:8" hidden="1" x14ac:dyDescent="0.25">
      <c r="A1322">
        <v>630</v>
      </c>
      <c r="B1322">
        <v>12</v>
      </c>
      <c r="C1322">
        <v>3</v>
      </c>
      <c r="D1322">
        <v>1</v>
      </c>
      <c r="E1322">
        <v>2</v>
      </c>
      <c r="F1322" t="s">
        <v>474</v>
      </c>
      <c r="G1322" s="1">
        <v>52749.97</v>
      </c>
      <c r="H1322" s="1">
        <v>0</v>
      </c>
    </row>
    <row r="1323" spans="1:8" hidden="1" x14ac:dyDescent="0.25">
      <c r="A1323">
        <v>630</v>
      </c>
      <c r="B1323">
        <v>12</v>
      </c>
      <c r="C1323">
        <v>3</v>
      </c>
      <c r="D1323">
        <v>6</v>
      </c>
      <c r="E1323">
        <v>1</v>
      </c>
      <c r="F1323" t="s">
        <v>475</v>
      </c>
      <c r="G1323" s="1">
        <v>27361352.989999998</v>
      </c>
      <c r="H1323" s="1">
        <v>263795.90999999997</v>
      </c>
    </row>
    <row r="1324" spans="1:8" hidden="1" x14ac:dyDescent="0.25">
      <c r="A1324">
        <v>630</v>
      </c>
      <c r="B1324">
        <v>12</v>
      </c>
      <c r="C1324">
        <v>5</v>
      </c>
      <c r="D1324">
        <v>1</v>
      </c>
      <c r="E1324">
        <v>9</v>
      </c>
      <c r="F1324" t="s">
        <v>355</v>
      </c>
      <c r="G1324" s="1">
        <v>657721.67000000004</v>
      </c>
      <c r="H1324" s="1">
        <v>0</v>
      </c>
    </row>
    <row r="1325" spans="1:8" hidden="1" x14ac:dyDescent="0.25">
      <c r="A1325">
        <v>630</v>
      </c>
      <c r="B1325">
        <v>12</v>
      </c>
      <c r="C1325">
        <v>5</v>
      </c>
      <c r="D1325">
        <v>9</v>
      </c>
      <c r="E1325">
        <v>1</v>
      </c>
      <c r="F1325" t="s">
        <v>476</v>
      </c>
      <c r="G1325" s="1">
        <v>84544.02</v>
      </c>
      <c r="H1325" s="1">
        <v>0</v>
      </c>
    </row>
    <row r="1326" spans="1:8" hidden="1" x14ac:dyDescent="0.25">
      <c r="A1326">
        <v>630</v>
      </c>
      <c r="B1326">
        <v>12</v>
      </c>
      <c r="C1326">
        <v>6</v>
      </c>
      <c r="D1326">
        <v>1</v>
      </c>
      <c r="E1326">
        <v>6</v>
      </c>
      <c r="F1326" t="s">
        <v>477</v>
      </c>
      <c r="G1326" s="1">
        <v>1806739.12</v>
      </c>
      <c r="H1326" s="1">
        <v>0</v>
      </c>
    </row>
    <row r="1327" spans="1:8" hidden="1" x14ac:dyDescent="0.25">
      <c r="A1327">
        <v>630</v>
      </c>
      <c r="B1327">
        <v>13</v>
      </c>
      <c r="C1327">
        <v>1</v>
      </c>
      <c r="D1327">
        <v>2</v>
      </c>
      <c r="E1327">
        <v>0</v>
      </c>
      <c r="F1327" t="s">
        <v>478</v>
      </c>
      <c r="G1327" s="1">
        <v>4047.4</v>
      </c>
      <c r="H1327" s="1">
        <v>0</v>
      </c>
    </row>
    <row r="1328" spans="1:8" hidden="1" x14ac:dyDescent="0.25">
      <c r="A1328">
        <v>630</v>
      </c>
      <c r="B1328">
        <v>13</v>
      </c>
      <c r="C1328">
        <v>1</v>
      </c>
      <c r="D1328">
        <v>3</v>
      </c>
      <c r="E1328">
        <v>0</v>
      </c>
      <c r="F1328" t="s">
        <v>479</v>
      </c>
      <c r="G1328" s="1">
        <v>141905.54999999999</v>
      </c>
      <c r="H1328" s="1">
        <v>0</v>
      </c>
    </row>
    <row r="1329" spans="1:8" hidden="1" x14ac:dyDescent="0.25">
      <c r="A1329">
        <v>630</v>
      </c>
      <c r="B1329">
        <v>13</v>
      </c>
      <c r="C1329">
        <v>1</v>
      </c>
      <c r="D1329">
        <v>4</v>
      </c>
      <c r="E1329">
        <v>0</v>
      </c>
      <c r="F1329" t="s">
        <v>480</v>
      </c>
      <c r="G1329" s="1">
        <v>15001.25</v>
      </c>
      <c r="H1329" s="1">
        <v>0</v>
      </c>
    </row>
    <row r="1330" spans="1:8" hidden="1" x14ac:dyDescent="0.25">
      <c r="A1330">
        <v>630</v>
      </c>
      <c r="B1330">
        <v>13</v>
      </c>
      <c r="C1330">
        <v>1</v>
      </c>
      <c r="D1330">
        <v>5</v>
      </c>
      <c r="E1330">
        <v>0</v>
      </c>
      <c r="F1330" t="s">
        <v>481</v>
      </c>
      <c r="G1330" s="1">
        <v>1499215.2</v>
      </c>
      <c r="H1330" s="1">
        <v>5450.72</v>
      </c>
    </row>
    <row r="1331" spans="1:8" hidden="1" x14ac:dyDescent="0.25">
      <c r="A1331">
        <v>630</v>
      </c>
      <c r="B1331">
        <v>13</v>
      </c>
      <c r="C1331">
        <v>2</v>
      </c>
      <c r="D1331">
        <v>1</v>
      </c>
      <c r="E1331">
        <v>0</v>
      </c>
      <c r="F1331" t="s">
        <v>483</v>
      </c>
      <c r="G1331" s="1">
        <v>539997.84</v>
      </c>
      <c r="H1331" s="1">
        <v>0</v>
      </c>
    </row>
    <row r="1332" spans="1:8" hidden="1" x14ac:dyDescent="0.25">
      <c r="A1332">
        <v>630</v>
      </c>
      <c r="B1332">
        <v>14</v>
      </c>
      <c r="C1332">
        <v>1</v>
      </c>
      <c r="D1332">
        <v>0</v>
      </c>
      <c r="E1332">
        <v>0</v>
      </c>
      <c r="F1332" t="s">
        <v>484</v>
      </c>
      <c r="G1332" s="1">
        <v>892151.94</v>
      </c>
      <c r="H1332" s="1">
        <v>1680</v>
      </c>
    </row>
    <row r="1333" spans="1:8" hidden="1" x14ac:dyDescent="0.25">
      <c r="A1333">
        <v>630</v>
      </c>
      <c r="B1333">
        <v>14</v>
      </c>
      <c r="C1333">
        <v>2</v>
      </c>
      <c r="D1333">
        <v>0</v>
      </c>
      <c r="E1333">
        <v>0</v>
      </c>
      <c r="F1333" t="s">
        <v>485</v>
      </c>
      <c r="G1333" s="1">
        <v>751.49</v>
      </c>
      <c r="H1333" s="1">
        <v>0</v>
      </c>
    </row>
    <row r="1334" spans="1:8" hidden="1" x14ac:dyDescent="0.25">
      <c r="A1334">
        <v>630</v>
      </c>
      <c r="B1334">
        <v>14</v>
      </c>
      <c r="C1334">
        <v>3</v>
      </c>
      <c r="D1334">
        <v>0</v>
      </c>
      <c r="E1334">
        <v>0</v>
      </c>
      <c r="F1334" t="s">
        <v>486</v>
      </c>
      <c r="G1334" s="1">
        <v>335119.28999999998</v>
      </c>
      <c r="H1334" s="1">
        <v>0</v>
      </c>
    </row>
    <row r="1335" spans="1:8" hidden="1" x14ac:dyDescent="0.25">
      <c r="A1335">
        <v>630</v>
      </c>
      <c r="B1335">
        <v>14</v>
      </c>
      <c r="C1335">
        <v>4</v>
      </c>
      <c r="D1335">
        <v>0</v>
      </c>
      <c r="E1335">
        <v>0</v>
      </c>
      <c r="F1335" t="s">
        <v>487</v>
      </c>
      <c r="G1335" s="1">
        <v>63615.93</v>
      </c>
      <c r="H1335" s="1">
        <v>0</v>
      </c>
    </row>
    <row r="1336" spans="1:8" hidden="1" x14ac:dyDescent="0.25">
      <c r="A1336">
        <v>630</v>
      </c>
      <c r="B1336">
        <v>14</v>
      </c>
      <c r="C1336">
        <v>5</v>
      </c>
      <c r="D1336">
        <v>0</v>
      </c>
      <c r="E1336">
        <v>0</v>
      </c>
      <c r="F1336" t="s">
        <v>488</v>
      </c>
      <c r="G1336" s="1">
        <v>226375.46</v>
      </c>
      <c r="H1336" s="1">
        <v>0</v>
      </c>
    </row>
    <row r="1337" spans="1:8" hidden="1" x14ac:dyDescent="0.25">
      <c r="A1337">
        <v>630</v>
      </c>
      <c r="B1337">
        <v>14</v>
      </c>
      <c r="C1337">
        <v>6</v>
      </c>
      <c r="D1337">
        <v>0</v>
      </c>
      <c r="E1337">
        <v>0</v>
      </c>
      <c r="F1337" t="s">
        <v>489</v>
      </c>
      <c r="G1337" s="1">
        <v>134703.69</v>
      </c>
      <c r="H1337" s="1">
        <v>0</v>
      </c>
    </row>
    <row r="1338" spans="1:8" hidden="1" x14ac:dyDescent="0.25">
      <c r="A1338">
        <v>630</v>
      </c>
      <c r="B1338">
        <v>14</v>
      </c>
      <c r="C1338">
        <v>7</v>
      </c>
      <c r="D1338">
        <v>0</v>
      </c>
      <c r="E1338">
        <v>0</v>
      </c>
      <c r="F1338" t="s">
        <v>490</v>
      </c>
      <c r="G1338" s="1">
        <v>37264351.009999998</v>
      </c>
      <c r="H1338" s="1">
        <v>137858.73000000001</v>
      </c>
    </row>
    <row r="1339" spans="1:8" hidden="1" x14ac:dyDescent="0.25">
      <c r="A1339">
        <v>630</v>
      </c>
      <c r="B1339">
        <v>14</v>
      </c>
      <c r="C1339">
        <v>8</v>
      </c>
      <c r="D1339">
        <v>0</v>
      </c>
      <c r="E1339">
        <v>0</v>
      </c>
      <c r="F1339" t="s">
        <v>491</v>
      </c>
      <c r="G1339" s="1">
        <v>3743615.33</v>
      </c>
      <c r="H1339" s="1">
        <v>24097.5</v>
      </c>
    </row>
    <row r="1340" spans="1:8" hidden="1" x14ac:dyDescent="0.25">
      <c r="A1340">
        <v>630</v>
      </c>
      <c r="B1340">
        <v>14</v>
      </c>
      <c r="C1340">
        <v>12</v>
      </c>
      <c r="D1340">
        <v>0</v>
      </c>
      <c r="E1340">
        <v>0</v>
      </c>
      <c r="F1340" t="s">
        <v>492</v>
      </c>
      <c r="G1340" s="1">
        <v>71004.97</v>
      </c>
      <c r="H1340" s="1">
        <v>0</v>
      </c>
    </row>
    <row r="1341" spans="1:8" hidden="1" x14ac:dyDescent="0.25">
      <c r="A1341">
        <v>630</v>
      </c>
      <c r="B1341">
        <v>14</v>
      </c>
      <c r="C1341">
        <v>13</v>
      </c>
      <c r="D1341">
        <v>0</v>
      </c>
      <c r="E1341">
        <v>0</v>
      </c>
      <c r="F1341" t="s">
        <v>493</v>
      </c>
      <c r="G1341" s="1">
        <v>44922.86</v>
      </c>
      <c r="H1341" s="1">
        <v>0</v>
      </c>
    </row>
    <row r="1342" spans="1:8" hidden="1" x14ac:dyDescent="0.25">
      <c r="A1342">
        <v>630</v>
      </c>
      <c r="B1342">
        <v>14</v>
      </c>
      <c r="C1342">
        <v>14</v>
      </c>
      <c r="D1342">
        <v>0</v>
      </c>
      <c r="E1342">
        <v>0</v>
      </c>
      <c r="F1342" t="s">
        <v>494</v>
      </c>
      <c r="G1342" s="1">
        <v>4506.5600000000004</v>
      </c>
      <c r="H1342" s="1">
        <v>0</v>
      </c>
    </row>
    <row r="1343" spans="1:8" hidden="1" x14ac:dyDescent="0.25">
      <c r="A1343">
        <v>630</v>
      </c>
      <c r="B1343">
        <v>14</v>
      </c>
      <c r="C1343">
        <v>15</v>
      </c>
      <c r="D1343">
        <v>0</v>
      </c>
      <c r="E1343">
        <v>0</v>
      </c>
      <c r="F1343" t="s">
        <v>495</v>
      </c>
      <c r="G1343" s="1">
        <v>566524.44999999995</v>
      </c>
      <c r="H1343" s="1">
        <v>0</v>
      </c>
    </row>
    <row r="1344" spans="1:8" hidden="1" x14ac:dyDescent="0.25">
      <c r="A1344">
        <v>630</v>
      </c>
      <c r="B1344">
        <v>14</v>
      </c>
      <c r="C1344">
        <v>17</v>
      </c>
      <c r="D1344">
        <v>0</v>
      </c>
      <c r="E1344">
        <v>0</v>
      </c>
      <c r="F1344" t="s">
        <v>614</v>
      </c>
      <c r="G1344" s="1">
        <v>1168.2</v>
      </c>
      <c r="H1344" s="1">
        <v>0</v>
      </c>
    </row>
    <row r="1345" spans="1:8" hidden="1" x14ac:dyDescent="0.25">
      <c r="A1345">
        <v>630</v>
      </c>
      <c r="B1345">
        <v>14</v>
      </c>
      <c r="C1345">
        <v>99</v>
      </c>
      <c r="D1345">
        <v>0</v>
      </c>
      <c r="E1345">
        <v>0</v>
      </c>
      <c r="F1345" t="s">
        <v>496</v>
      </c>
      <c r="G1345" s="1">
        <v>508494.78</v>
      </c>
      <c r="H1345" s="1">
        <v>0</v>
      </c>
    </row>
    <row r="1346" spans="1:8" hidden="1" x14ac:dyDescent="0.25">
      <c r="A1346">
        <v>630</v>
      </c>
      <c r="B1346">
        <v>20</v>
      </c>
      <c r="C1346">
        <v>1</v>
      </c>
      <c r="D1346">
        <v>3</v>
      </c>
      <c r="E1346">
        <v>0</v>
      </c>
      <c r="F1346" t="s">
        <v>615</v>
      </c>
      <c r="G1346" s="1">
        <v>49207.49</v>
      </c>
      <c r="H1346" s="1">
        <v>0</v>
      </c>
    </row>
    <row r="1347" spans="1:8" hidden="1" x14ac:dyDescent="0.25">
      <c r="A1347">
        <v>630</v>
      </c>
      <c r="B1347">
        <v>30</v>
      </c>
      <c r="C1347">
        <v>6</v>
      </c>
      <c r="D1347">
        <v>2</v>
      </c>
      <c r="E1347">
        <v>1</v>
      </c>
      <c r="F1347" t="s">
        <v>498</v>
      </c>
      <c r="G1347" s="1">
        <v>26231.4</v>
      </c>
      <c r="H1347" s="1">
        <v>0</v>
      </c>
    </row>
    <row r="1348" spans="1:8" hidden="1" x14ac:dyDescent="0.25">
      <c r="A1348">
        <v>630</v>
      </c>
      <c r="B1348">
        <v>30</v>
      </c>
      <c r="C1348">
        <v>6</v>
      </c>
      <c r="D1348">
        <v>5</v>
      </c>
      <c r="E1348">
        <v>1</v>
      </c>
      <c r="F1348" t="s">
        <v>498</v>
      </c>
      <c r="G1348" s="1">
        <v>34399.29</v>
      </c>
      <c r="H1348" s="1">
        <v>0</v>
      </c>
    </row>
    <row r="1349" spans="1:8" hidden="1" x14ac:dyDescent="0.25">
      <c r="A1349">
        <v>630</v>
      </c>
      <c r="B1349">
        <v>30</v>
      </c>
      <c r="C1349">
        <v>6</v>
      </c>
      <c r="D1349">
        <v>5</v>
      </c>
      <c r="E1349">
        <v>9</v>
      </c>
      <c r="F1349" t="s">
        <v>499</v>
      </c>
      <c r="G1349" s="1">
        <v>8750051.8100000005</v>
      </c>
      <c r="H1349" s="1">
        <v>0</v>
      </c>
    </row>
    <row r="1350" spans="1:8" hidden="1" x14ac:dyDescent="0.25">
      <c r="A1350">
        <v>630</v>
      </c>
      <c r="B1350">
        <v>30</v>
      </c>
      <c r="C1350">
        <v>6</v>
      </c>
      <c r="D1350">
        <v>6</v>
      </c>
      <c r="E1350">
        <v>1</v>
      </c>
      <c r="F1350" t="s">
        <v>498</v>
      </c>
      <c r="G1350" s="1">
        <v>251605.42</v>
      </c>
      <c r="H1350" s="1">
        <v>0</v>
      </c>
    </row>
    <row r="1351" spans="1:8" hidden="1" x14ac:dyDescent="0.25">
      <c r="A1351">
        <v>630</v>
      </c>
      <c r="B1351">
        <v>30</v>
      </c>
      <c r="C1351">
        <v>6</v>
      </c>
      <c r="D1351">
        <v>6</v>
      </c>
      <c r="E1351">
        <v>5</v>
      </c>
      <c r="F1351" t="s">
        <v>500</v>
      </c>
      <c r="G1351" s="1">
        <v>1033349.62</v>
      </c>
      <c r="H1351" s="1">
        <v>0</v>
      </c>
    </row>
    <row r="1352" spans="1:8" hidden="1" x14ac:dyDescent="0.25">
      <c r="A1352">
        <v>630</v>
      </c>
      <c r="B1352">
        <v>30</v>
      </c>
      <c r="C1352">
        <v>6</v>
      </c>
      <c r="D1352">
        <v>7</v>
      </c>
      <c r="E1352">
        <v>1</v>
      </c>
      <c r="F1352" t="s">
        <v>498</v>
      </c>
      <c r="G1352" s="1">
        <v>106076332.84</v>
      </c>
      <c r="H1352" s="1">
        <v>327620.49</v>
      </c>
    </row>
    <row r="1353" spans="1:8" hidden="1" x14ac:dyDescent="0.25">
      <c r="A1353">
        <v>630</v>
      </c>
      <c r="B1353">
        <v>30</v>
      </c>
      <c r="C1353">
        <v>6</v>
      </c>
      <c r="D1353">
        <v>7</v>
      </c>
      <c r="E1353">
        <v>9</v>
      </c>
      <c r="F1353" t="s">
        <v>499</v>
      </c>
      <c r="G1353" s="1">
        <v>121509787.42</v>
      </c>
      <c r="H1353" s="1">
        <v>71198.45</v>
      </c>
    </row>
    <row r="1354" spans="1:8" hidden="1" x14ac:dyDescent="0.25">
      <c r="A1354">
        <v>630</v>
      </c>
      <c r="B1354">
        <v>30</v>
      </c>
      <c r="C1354">
        <v>6</v>
      </c>
      <c r="D1354">
        <v>9</v>
      </c>
      <c r="E1354">
        <v>9</v>
      </c>
      <c r="F1354" t="s">
        <v>502</v>
      </c>
      <c r="G1354" s="1">
        <v>40953191.57</v>
      </c>
      <c r="H1354" s="1">
        <v>0</v>
      </c>
    </row>
    <row r="1355" spans="1:8" hidden="1" x14ac:dyDescent="0.25">
      <c r="A1355">
        <v>630</v>
      </c>
      <c r="B1355">
        <v>99</v>
      </c>
      <c r="C1355">
        <v>99</v>
      </c>
      <c r="D1355">
        <v>0</v>
      </c>
      <c r="E1355">
        <v>0</v>
      </c>
      <c r="F1355" t="s">
        <v>503</v>
      </c>
      <c r="G1355" s="1">
        <v>4492.3599999999997</v>
      </c>
      <c r="H1355" s="1">
        <v>0.22</v>
      </c>
    </row>
    <row r="1356" spans="1:8" hidden="1" x14ac:dyDescent="0.25">
      <c r="A1356">
        <v>800</v>
      </c>
      <c r="B1356">
        <v>3</v>
      </c>
      <c r="C1356">
        <v>1</v>
      </c>
      <c r="D1356">
        <v>1</v>
      </c>
      <c r="E1356">
        <v>1</v>
      </c>
      <c r="F1356" t="s">
        <v>344</v>
      </c>
      <c r="G1356" s="1">
        <v>12.98</v>
      </c>
      <c r="H1356" s="1">
        <v>358156.95</v>
      </c>
    </row>
    <row r="1357" spans="1:8" hidden="1" x14ac:dyDescent="0.25">
      <c r="A1357">
        <v>800</v>
      </c>
      <c r="B1357">
        <v>3</v>
      </c>
      <c r="C1357">
        <v>1</v>
      </c>
      <c r="D1357">
        <v>2</v>
      </c>
      <c r="E1357">
        <v>1</v>
      </c>
      <c r="F1357" t="s">
        <v>345</v>
      </c>
      <c r="G1357" s="1">
        <v>0</v>
      </c>
      <c r="H1357" s="1">
        <v>32657.919999999998</v>
      </c>
    </row>
    <row r="1358" spans="1:8" hidden="1" x14ac:dyDescent="0.25">
      <c r="A1358">
        <v>800</v>
      </c>
      <c r="B1358">
        <v>3</v>
      </c>
      <c r="C1358">
        <v>1</v>
      </c>
      <c r="D1358">
        <v>2</v>
      </c>
      <c r="E1358">
        <v>42</v>
      </c>
      <c r="F1358" t="s">
        <v>346</v>
      </c>
      <c r="G1358" s="1">
        <v>0</v>
      </c>
      <c r="H1358" s="1">
        <v>5837896.5199999996</v>
      </c>
    </row>
    <row r="1359" spans="1:8" hidden="1" x14ac:dyDescent="0.25">
      <c r="A1359">
        <v>800</v>
      </c>
      <c r="B1359">
        <v>3</v>
      </c>
      <c r="C1359">
        <v>3</v>
      </c>
      <c r="D1359">
        <v>1</v>
      </c>
      <c r="E1359">
        <v>2</v>
      </c>
      <c r="F1359" t="s">
        <v>347</v>
      </c>
      <c r="G1359" s="1">
        <v>0</v>
      </c>
      <c r="H1359" s="1">
        <v>49865927.590000004</v>
      </c>
    </row>
    <row r="1360" spans="1:8" hidden="1" x14ac:dyDescent="0.25">
      <c r="A1360">
        <v>800</v>
      </c>
      <c r="B1360">
        <v>3</v>
      </c>
      <c r="C1360">
        <v>6</v>
      </c>
      <c r="D1360">
        <v>1</v>
      </c>
      <c r="E1360">
        <v>1</v>
      </c>
      <c r="F1360" t="s">
        <v>348</v>
      </c>
      <c r="G1360" s="1">
        <v>12817.47</v>
      </c>
      <c r="H1360" s="1">
        <v>2345013.8199999998</v>
      </c>
    </row>
    <row r="1361" spans="1:8" hidden="1" x14ac:dyDescent="0.25">
      <c r="A1361">
        <v>800</v>
      </c>
      <c r="B1361">
        <v>3</v>
      </c>
      <c r="C1361">
        <v>6</v>
      </c>
      <c r="D1361">
        <v>1</v>
      </c>
      <c r="E1361">
        <v>2</v>
      </c>
      <c r="F1361" t="s">
        <v>308</v>
      </c>
      <c r="G1361" s="1">
        <v>175043.09</v>
      </c>
      <c r="H1361" s="1">
        <v>24491300.34</v>
      </c>
    </row>
    <row r="1362" spans="1:8" hidden="1" x14ac:dyDescent="0.25">
      <c r="A1362">
        <v>800</v>
      </c>
      <c r="B1362">
        <v>3</v>
      </c>
      <c r="C1362">
        <v>6</v>
      </c>
      <c r="D1362">
        <v>1</v>
      </c>
      <c r="E1362">
        <v>99</v>
      </c>
      <c r="F1362" t="s">
        <v>304</v>
      </c>
      <c r="G1362" s="1">
        <v>1237813.75</v>
      </c>
      <c r="H1362" s="1">
        <v>464643169.99000001</v>
      </c>
    </row>
    <row r="1363" spans="1:8" hidden="1" x14ac:dyDescent="0.25">
      <c r="A1363">
        <v>800</v>
      </c>
      <c r="B1363">
        <v>3</v>
      </c>
      <c r="C1363">
        <v>6</v>
      </c>
      <c r="D1363">
        <v>3</v>
      </c>
      <c r="E1363">
        <v>2</v>
      </c>
      <c r="F1363" t="s">
        <v>349</v>
      </c>
      <c r="G1363" s="1">
        <v>0</v>
      </c>
      <c r="H1363" s="1">
        <v>20701.59</v>
      </c>
    </row>
    <row r="1364" spans="1:8" hidden="1" x14ac:dyDescent="0.25">
      <c r="A1364">
        <v>800</v>
      </c>
      <c r="B1364">
        <v>4</v>
      </c>
      <c r="C1364">
        <v>2</v>
      </c>
      <c r="D1364">
        <v>1</v>
      </c>
      <c r="E1364">
        <v>1</v>
      </c>
      <c r="F1364" t="s">
        <v>606</v>
      </c>
      <c r="G1364" s="1">
        <v>0</v>
      </c>
      <c r="H1364" s="1">
        <v>10000000</v>
      </c>
    </row>
    <row r="1365" spans="1:8" hidden="1" x14ac:dyDescent="0.25">
      <c r="A1365">
        <v>800</v>
      </c>
      <c r="B1365">
        <v>4</v>
      </c>
      <c r="C1365">
        <v>4</v>
      </c>
      <c r="D1365">
        <v>1</v>
      </c>
      <c r="E1365">
        <v>2</v>
      </c>
      <c r="F1365" t="s">
        <v>505</v>
      </c>
      <c r="G1365" s="1">
        <v>202399.12</v>
      </c>
      <c r="H1365" s="1">
        <v>901159.44</v>
      </c>
    </row>
    <row r="1366" spans="1:8" hidden="1" x14ac:dyDescent="0.25">
      <c r="A1366">
        <v>800</v>
      </c>
      <c r="B1366">
        <v>4</v>
      </c>
      <c r="C1366">
        <v>4</v>
      </c>
      <c r="D1366">
        <v>1</v>
      </c>
      <c r="E1366">
        <v>3</v>
      </c>
      <c r="F1366" t="s">
        <v>351</v>
      </c>
      <c r="G1366" s="1">
        <v>34716.1</v>
      </c>
      <c r="H1366" s="1">
        <v>42266.1</v>
      </c>
    </row>
    <row r="1367" spans="1:8" hidden="1" x14ac:dyDescent="0.25">
      <c r="A1367">
        <v>800</v>
      </c>
      <c r="B1367">
        <v>4</v>
      </c>
      <c r="C1367">
        <v>4</v>
      </c>
      <c r="D1367">
        <v>1</v>
      </c>
      <c r="E1367">
        <v>4</v>
      </c>
      <c r="F1367" t="s">
        <v>352</v>
      </c>
      <c r="G1367" s="1">
        <v>248095.93</v>
      </c>
      <c r="H1367" s="1">
        <v>584320.93000000005</v>
      </c>
    </row>
    <row r="1368" spans="1:8" hidden="1" x14ac:dyDescent="0.25">
      <c r="A1368">
        <v>800</v>
      </c>
      <c r="B1368">
        <v>4</v>
      </c>
      <c r="C1368">
        <v>4</v>
      </c>
      <c r="D1368">
        <v>2</v>
      </c>
      <c r="E1368">
        <v>2</v>
      </c>
      <c r="F1368" t="s">
        <v>505</v>
      </c>
      <c r="G1368" s="1">
        <v>0</v>
      </c>
      <c r="H1368" s="1">
        <v>16382.08</v>
      </c>
    </row>
    <row r="1369" spans="1:8" hidden="1" x14ac:dyDescent="0.25">
      <c r="A1369">
        <v>800</v>
      </c>
      <c r="B1369">
        <v>4</v>
      </c>
      <c r="C1369">
        <v>4</v>
      </c>
      <c r="D1369">
        <v>2</v>
      </c>
      <c r="E1369">
        <v>3</v>
      </c>
      <c r="F1369" t="s">
        <v>351</v>
      </c>
      <c r="G1369" s="1">
        <v>7021</v>
      </c>
      <c r="H1369" s="1">
        <v>9027.4</v>
      </c>
    </row>
    <row r="1370" spans="1:8" hidden="1" x14ac:dyDescent="0.25">
      <c r="A1370">
        <v>800</v>
      </c>
      <c r="B1370">
        <v>4</v>
      </c>
      <c r="C1370">
        <v>4</v>
      </c>
      <c r="D1370">
        <v>2</v>
      </c>
      <c r="E1370">
        <v>4</v>
      </c>
      <c r="F1370" t="s">
        <v>352</v>
      </c>
      <c r="G1370" s="1">
        <v>95002.21</v>
      </c>
      <c r="H1370" s="1">
        <v>109000</v>
      </c>
    </row>
    <row r="1371" spans="1:8" hidden="1" x14ac:dyDescent="0.25">
      <c r="A1371">
        <v>800</v>
      </c>
      <c r="B1371">
        <v>5</v>
      </c>
      <c r="C1371">
        <v>1</v>
      </c>
      <c r="D1371">
        <v>9</v>
      </c>
      <c r="E1371">
        <v>1</v>
      </c>
      <c r="F1371" t="s">
        <v>354</v>
      </c>
      <c r="G1371" s="1">
        <v>0</v>
      </c>
      <c r="H1371" s="1">
        <v>12699.59</v>
      </c>
    </row>
    <row r="1372" spans="1:8" hidden="1" x14ac:dyDescent="0.25">
      <c r="A1372">
        <v>800</v>
      </c>
      <c r="B1372">
        <v>5</v>
      </c>
      <c r="C1372">
        <v>1</v>
      </c>
      <c r="D1372">
        <v>9</v>
      </c>
      <c r="E1372">
        <v>3</v>
      </c>
      <c r="F1372" t="s">
        <v>607</v>
      </c>
      <c r="G1372" s="1">
        <v>0</v>
      </c>
      <c r="H1372" s="1">
        <v>31413857.77</v>
      </c>
    </row>
    <row r="1373" spans="1:8" hidden="1" x14ac:dyDescent="0.25">
      <c r="A1373">
        <v>800</v>
      </c>
      <c r="B1373">
        <v>5</v>
      </c>
      <c r="C1373">
        <v>1</v>
      </c>
      <c r="D1373">
        <v>9</v>
      </c>
      <c r="E1373">
        <v>99</v>
      </c>
      <c r="F1373" t="s">
        <v>355</v>
      </c>
      <c r="G1373" s="1">
        <v>573139.31000000006</v>
      </c>
      <c r="H1373" s="1">
        <v>22625091.190000001</v>
      </c>
    </row>
    <row r="1374" spans="1:8" hidden="1" x14ac:dyDescent="0.25">
      <c r="A1374">
        <v>800</v>
      </c>
      <c r="B1374">
        <v>5</v>
      </c>
      <c r="C1374">
        <v>9</v>
      </c>
      <c r="D1374">
        <v>1</v>
      </c>
      <c r="E1374">
        <v>1</v>
      </c>
      <c r="F1374" t="s">
        <v>356</v>
      </c>
      <c r="G1374" s="1">
        <v>16.75</v>
      </c>
      <c r="H1374" s="1">
        <v>6350974.4000000004</v>
      </c>
    </row>
    <row r="1375" spans="1:8" hidden="1" x14ac:dyDescent="0.25">
      <c r="A1375">
        <v>800</v>
      </c>
      <c r="B1375">
        <v>5</v>
      </c>
      <c r="C1375">
        <v>9</v>
      </c>
      <c r="D1375">
        <v>1</v>
      </c>
      <c r="E1375">
        <v>6</v>
      </c>
      <c r="F1375" t="s">
        <v>357</v>
      </c>
      <c r="G1375" s="1">
        <v>0</v>
      </c>
      <c r="H1375" s="1">
        <v>1162203.1299999999</v>
      </c>
    </row>
    <row r="1376" spans="1:8" hidden="1" x14ac:dyDescent="0.25">
      <c r="A1376">
        <v>800</v>
      </c>
      <c r="B1376">
        <v>5</v>
      </c>
      <c r="C1376">
        <v>9</v>
      </c>
      <c r="D1376">
        <v>1</v>
      </c>
      <c r="E1376">
        <v>99</v>
      </c>
      <c r="F1376" t="s">
        <v>358</v>
      </c>
      <c r="G1376" s="1">
        <v>1479377.76</v>
      </c>
      <c r="H1376" s="1">
        <v>18117655.309999999</v>
      </c>
    </row>
    <row r="1377" spans="1:8" hidden="1" x14ac:dyDescent="0.25">
      <c r="A1377">
        <v>800</v>
      </c>
      <c r="B1377">
        <v>6</v>
      </c>
      <c r="C1377">
        <v>1</v>
      </c>
      <c r="D1377">
        <v>6</v>
      </c>
      <c r="E1377">
        <v>1</v>
      </c>
      <c r="F1377" t="s">
        <v>359</v>
      </c>
      <c r="G1377" s="1">
        <v>895346</v>
      </c>
      <c r="H1377" s="1">
        <v>145517394.84</v>
      </c>
    </row>
    <row r="1378" spans="1:8" hidden="1" x14ac:dyDescent="0.25">
      <c r="A1378">
        <v>800</v>
      </c>
      <c r="B1378">
        <v>6</v>
      </c>
      <c r="C1378">
        <v>1</v>
      </c>
      <c r="D1378">
        <v>6</v>
      </c>
      <c r="E1378">
        <v>2</v>
      </c>
      <c r="F1378" t="s">
        <v>16</v>
      </c>
      <c r="G1378" s="1">
        <v>11512.51</v>
      </c>
      <c r="H1378" s="1">
        <v>16548796.119999999</v>
      </c>
    </row>
    <row r="1379" spans="1:8" hidden="1" x14ac:dyDescent="0.25">
      <c r="A1379">
        <v>800</v>
      </c>
      <c r="B1379">
        <v>6</v>
      </c>
      <c r="C1379">
        <v>2</v>
      </c>
      <c r="D1379">
        <v>2</v>
      </c>
      <c r="E1379">
        <v>1</v>
      </c>
      <c r="F1379" t="s">
        <v>506</v>
      </c>
      <c r="G1379" s="1">
        <v>0</v>
      </c>
      <c r="H1379" s="1">
        <v>23250</v>
      </c>
    </row>
    <row r="1380" spans="1:8" hidden="1" x14ac:dyDescent="0.25">
      <c r="A1380">
        <v>805</v>
      </c>
      <c r="B1380">
        <v>0</v>
      </c>
      <c r="C1380">
        <v>0</v>
      </c>
      <c r="D1380">
        <v>0</v>
      </c>
      <c r="E1380">
        <v>0</v>
      </c>
      <c r="F1380" t="s">
        <v>507</v>
      </c>
      <c r="G1380" s="1">
        <v>800789590.83000004</v>
      </c>
      <c r="H1380" s="1">
        <v>34507875.630000003</v>
      </c>
    </row>
    <row r="1381" spans="1:8" hidden="1" x14ac:dyDescent="0.25">
      <c r="A1381">
        <v>810</v>
      </c>
      <c r="B1381">
        <v>3</v>
      </c>
      <c r="C1381">
        <v>1</v>
      </c>
      <c r="D1381">
        <v>1</v>
      </c>
      <c r="E1381">
        <v>1</v>
      </c>
      <c r="F1381" t="s">
        <v>344</v>
      </c>
      <c r="G1381" s="1">
        <v>350</v>
      </c>
      <c r="H1381" s="1">
        <v>0</v>
      </c>
    </row>
    <row r="1382" spans="1:8" hidden="1" x14ac:dyDescent="0.25">
      <c r="A1382">
        <v>810</v>
      </c>
      <c r="B1382">
        <v>3</v>
      </c>
      <c r="C1382">
        <v>1</v>
      </c>
      <c r="D1382">
        <v>2</v>
      </c>
      <c r="E1382">
        <v>1</v>
      </c>
      <c r="F1382" t="s">
        <v>345</v>
      </c>
      <c r="G1382" s="1">
        <v>3944.89</v>
      </c>
      <c r="H1382" s="1">
        <v>0</v>
      </c>
    </row>
    <row r="1383" spans="1:8" hidden="1" x14ac:dyDescent="0.25">
      <c r="A1383">
        <v>810</v>
      </c>
      <c r="B1383">
        <v>3</v>
      </c>
      <c r="C1383">
        <v>1</v>
      </c>
      <c r="D1383">
        <v>2</v>
      </c>
      <c r="E1383">
        <v>42</v>
      </c>
      <c r="F1383" t="s">
        <v>346</v>
      </c>
      <c r="G1383" s="1">
        <v>48805.08</v>
      </c>
      <c r="H1383" s="1">
        <v>0</v>
      </c>
    </row>
    <row r="1384" spans="1:8" hidden="1" x14ac:dyDescent="0.25">
      <c r="A1384">
        <v>810</v>
      </c>
      <c r="B1384">
        <v>3</v>
      </c>
      <c r="C1384">
        <v>6</v>
      </c>
      <c r="D1384">
        <v>1</v>
      </c>
      <c r="E1384">
        <v>1</v>
      </c>
      <c r="F1384" t="s">
        <v>348</v>
      </c>
      <c r="G1384" s="1">
        <v>1084227.97</v>
      </c>
      <c r="H1384" s="1">
        <v>0</v>
      </c>
    </row>
    <row r="1385" spans="1:8" hidden="1" x14ac:dyDescent="0.25">
      <c r="A1385">
        <v>810</v>
      </c>
      <c r="B1385">
        <v>3</v>
      </c>
      <c r="C1385">
        <v>6</v>
      </c>
      <c r="D1385">
        <v>1</v>
      </c>
      <c r="E1385">
        <v>2</v>
      </c>
      <c r="F1385" t="s">
        <v>308</v>
      </c>
      <c r="G1385" s="1">
        <v>282165.03000000003</v>
      </c>
      <c r="H1385" s="1">
        <v>0</v>
      </c>
    </row>
    <row r="1386" spans="1:8" hidden="1" x14ac:dyDescent="0.25">
      <c r="A1386">
        <v>810</v>
      </c>
      <c r="B1386">
        <v>3</v>
      </c>
      <c r="C1386">
        <v>6</v>
      </c>
      <c r="D1386">
        <v>1</v>
      </c>
      <c r="E1386">
        <v>99</v>
      </c>
      <c r="F1386" t="s">
        <v>304</v>
      </c>
      <c r="G1386" s="1">
        <v>25824716.079999998</v>
      </c>
      <c r="H1386" s="1">
        <v>22341.5</v>
      </c>
    </row>
    <row r="1387" spans="1:8" hidden="1" x14ac:dyDescent="0.25">
      <c r="A1387">
        <v>810</v>
      </c>
      <c r="B1387">
        <v>5</v>
      </c>
      <c r="C1387">
        <v>1</v>
      </c>
      <c r="D1387">
        <v>9</v>
      </c>
      <c r="E1387">
        <v>1</v>
      </c>
      <c r="F1387" t="s">
        <v>354</v>
      </c>
      <c r="G1387" s="1">
        <v>747.45</v>
      </c>
      <c r="H1387" s="1">
        <v>0</v>
      </c>
    </row>
    <row r="1388" spans="1:8" hidden="1" x14ac:dyDescent="0.25">
      <c r="A1388">
        <v>810</v>
      </c>
      <c r="B1388">
        <v>5</v>
      </c>
      <c r="C1388">
        <v>1</v>
      </c>
      <c r="D1388">
        <v>9</v>
      </c>
      <c r="E1388">
        <v>99</v>
      </c>
      <c r="F1388" t="s">
        <v>355</v>
      </c>
      <c r="G1388" s="1">
        <v>657011.76</v>
      </c>
      <c r="H1388" s="1">
        <v>21.81</v>
      </c>
    </row>
    <row r="1389" spans="1:8" hidden="1" x14ac:dyDescent="0.25">
      <c r="A1389">
        <v>810</v>
      </c>
      <c r="B1389">
        <v>5</v>
      </c>
      <c r="C1389">
        <v>9</v>
      </c>
      <c r="D1389">
        <v>1</v>
      </c>
      <c r="E1389">
        <v>1</v>
      </c>
      <c r="F1389" t="s">
        <v>356</v>
      </c>
      <c r="G1389" s="1">
        <v>2154.25</v>
      </c>
      <c r="H1389" s="1">
        <v>0</v>
      </c>
    </row>
    <row r="1390" spans="1:8" hidden="1" x14ac:dyDescent="0.25">
      <c r="A1390">
        <v>810</v>
      </c>
      <c r="B1390">
        <v>5</v>
      </c>
      <c r="C1390">
        <v>9</v>
      </c>
      <c r="D1390">
        <v>1</v>
      </c>
      <c r="E1390">
        <v>99</v>
      </c>
      <c r="F1390" t="s">
        <v>358</v>
      </c>
      <c r="G1390" s="1">
        <v>82368.62</v>
      </c>
      <c r="H1390" s="1">
        <v>0</v>
      </c>
    </row>
    <row r="1391" spans="1:8" hidden="1" x14ac:dyDescent="0.25">
      <c r="A1391">
        <v>810</v>
      </c>
      <c r="B1391">
        <v>6</v>
      </c>
      <c r="C1391">
        <v>1</v>
      </c>
      <c r="D1391">
        <v>6</v>
      </c>
      <c r="E1391">
        <v>1</v>
      </c>
      <c r="F1391" t="s">
        <v>359</v>
      </c>
      <c r="G1391" s="1">
        <v>1607334.23</v>
      </c>
      <c r="H1391" s="1">
        <v>0</v>
      </c>
    </row>
    <row r="1392" spans="1:8" hidden="1" x14ac:dyDescent="0.25">
      <c r="A1392">
        <v>810</v>
      </c>
      <c r="B1392">
        <v>6</v>
      </c>
      <c r="C1392">
        <v>1</v>
      </c>
      <c r="D1392">
        <v>6</v>
      </c>
      <c r="E1392">
        <v>2</v>
      </c>
      <c r="F1392" t="s">
        <v>16</v>
      </c>
      <c r="G1392" s="1">
        <v>203426.79</v>
      </c>
      <c r="H1392" s="1">
        <v>15</v>
      </c>
    </row>
    <row r="1393" spans="1:8" hidden="1" x14ac:dyDescent="0.25">
      <c r="A1393">
        <v>830</v>
      </c>
      <c r="B1393">
        <v>1</v>
      </c>
      <c r="C1393">
        <v>1</v>
      </c>
      <c r="D1393">
        <v>1</v>
      </c>
      <c r="E1393">
        <v>1</v>
      </c>
      <c r="F1393" t="s">
        <v>364</v>
      </c>
      <c r="G1393" s="1">
        <v>29178358</v>
      </c>
      <c r="H1393" s="1">
        <v>502.25</v>
      </c>
    </row>
    <row r="1394" spans="1:8" hidden="1" x14ac:dyDescent="0.25">
      <c r="A1394">
        <v>830</v>
      </c>
      <c r="B1394">
        <v>1</v>
      </c>
      <c r="C1394">
        <v>1</v>
      </c>
      <c r="D1394">
        <v>2</v>
      </c>
      <c r="E1394">
        <v>1</v>
      </c>
      <c r="F1394" t="s">
        <v>365</v>
      </c>
      <c r="G1394" s="1">
        <v>25598254.469999999</v>
      </c>
      <c r="H1394" s="1">
        <v>0</v>
      </c>
    </row>
    <row r="1395" spans="1:8" hidden="1" x14ac:dyDescent="0.25">
      <c r="A1395">
        <v>830</v>
      </c>
      <c r="B1395">
        <v>1</v>
      </c>
      <c r="C1395">
        <v>1</v>
      </c>
      <c r="D1395">
        <v>3</v>
      </c>
      <c r="E1395">
        <v>1</v>
      </c>
      <c r="F1395" t="s">
        <v>366</v>
      </c>
      <c r="G1395" s="1">
        <v>208808.94</v>
      </c>
      <c r="H1395" s="1">
        <v>0</v>
      </c>
    </row>
    <row r="1396" spans="1:8" hidden="1" x14ac:dyDescent="0.25">
      <c r="A1396">
        <v>830</v>
      </c>
      <c r="B1396">
        <v>1</v>
      </c>
      <c r="C1396">
        <v>1</v>
      </c>
      <c r="D1396">
        <v>4</v>
      </c>
      <c r="E1396">
        <v>1</v>
      </c>
      <c r="F1396" t="s">
        <v>367</v>
      </c>
      <c r="G1396" s="1">
        <v>1780531.54</v>
      </c>
      <c r="H1396" s="1">
        <v>0</v>
      </c>
    </row>
    <row r="1397" spans="1:8" hidden="1" x14ac:dyDescent="0.25">
      <c r="A1397">
        <v>830</v>
      </c>
      <c r="B1397">
        <v>1</v>
      </c>
      <c r="C1397">
        <v>1</v>
      </c>
      <c r="D1397">
        <v>5</v>
      </c>
      <c r="E1397">
        <v>1</v>
      </c>
      <c r="F1397" t="s">
        <v>368</v>
      </c>
      <c r="G1397" s="1">
        <v>30144.400000000001</v>
      </c>
      <c r="H1397" s="1">
        <v>0</v>
      </c>
    </row>
    <row r="1398" spans="1:8" hidden="1" x14ac:dyDescent="0.25">
      <c r="A1398">
        <v>830</v>
      </c>
      <c r="B1398">
        <v>1</v>
      </c>
      <c r="C1398">
        <v>1</v>
      </c>
      <c r="D1398">
        <v>5</v>
      </c>
      <c r="E1398">
        <v>2</v>
      </c>
      <c r="F1398" t="s">
        <v>609</v>
      </c>
      <c r="G1398" s="1">
        <v>1126.58</v>
      </c>
      <c r="H1398" s="1">
        <v>0</v>
      </c>
    </row>
    <row r="1399" spans="1:8" hidden="1" x14ac:dyDescent="0.25">
      <c r="A1399">
        <v>830</v>
      </c>
      <c r="B1399">
        <v>1</v>
      </c>
      <c r="C1399">
        <v>1</v>
      </c>
      <c r="D1399">
        <v>6</v>
      </c>
      <c r="E1399">
        <v>1</v>
      </c>
      <c r="F1399" t="s">
        <v>369</v>
      </c>
      <c r="G1399" s="1">
        <v>3543.86</v>
      </c>
      <c r="H1399" s="1">
        <v>0</v>
      </c>
    </row>
    <row r="1400" spans="1:8" hidden="1" x14ac:dyDescent="0.25">
      <c r="A1400">
        <v>830</v>
      </c>
      <c r="B1400">
        <v>1</v>
      </c>
      <c r="C1400">
        <v>1</v>
      </c>
      <c r="D1400">
        <v>9</v>
      </c>
      <c r="E1400">
        <v>1</v>
      </c>
      <c r="F1400" t="s">
        <v>370</v>
      </c>
      <c r="G1400" s="1">
        <v>81098.91</v>
      </c>
      <c r="H1400" s="1">
        <v>0</v>
      </c>
    </row>
    <row r="1401" spans="1:8" hidden="1" x14ac:dyDescent="0.25">
      <c r="A1401">
        <v>830</v>
      </c>
      <c r="B1401">
        <v>1</v>
      </c>
      <c r="C1401">
        <v>2</v>
      </c>
      <c r="D1401">
        <v>1</v>
      </c>
      <c r="E1401">
        <v>1</v>
      </c>
      <c r="F1401" t="s">
        <v>371</v>
      </c>
      <c r="G1401" s="1">
        <v>447341.98</v>
      </c>
      <c r="H1401" s="1">
        <v>0</v>
      </c>
    </row>
    <row r="1402" spans="1:8" hidden="1" x14ac:dyDescent="0.25">
      <c r="A1402">
        <v>830</v>
      </c>
      <c r="B1402">
        <v>1</v>
      </c>
      <c r="C1402">
        <v>2</v>
      </c>
      <c r="D1402">
        <v>1</v>
      </c>
      <c r="E1402">
        <v>2</v>
      </c>
      <c r="F1402" t="s">
        <v>372</v>
      </c>
      <c r="G1402" s="1">
        <v>15491579.939999999</v>
      </c>
      <c r="H1402" s="1">
        <v>255880.93</v>
      </c>
    </row>
    <row r="1403" spans="1:8" hidden="1" x14ac:dyDescent="0.25">
      <c r="A1403">
        <v>830</v>
      </c>
      <c r="B1403">
        <v>1</v>
      </c>
      <c r="C1403">
        <v>2</v>
      </c>
      <c r="D1403">
        <v>2</v>
      </c>
      <c r="E1403">
        <v>1</v>
      </c>
      <c r="F1403" t="s">
        <v>373</v>
      </c>
      <c r="G1403" s="1">
        <v>49066.5</v>
      </c>
      <c r="H1403" s="1">
        <v>411.76</v>
      </c>
    </row>
    <row r="1404" spans="1:8" hidden="1" x14ac:dyDescent="0.25">
      <c r="A1404">
        <v>830</v>
      </c>
      <c r="B1404">
        <v>1</v>
      </c>
      <c r="C1404">
        <v>2</v>
      </c>
      <c r="D1404">
        <v>2</v>
      </c>
      <c r="E1404">
        <v>2</v>
      </c>
      <c r="F1404" t="s">
        <v>374</v>
      </c>
      <c r="G1404" s="1">
        <v>6937261.5700000003</v>
      </c>
      <c r="H1404" s="1">
        <v>139623.84</v>
      </c>
    </row>
    <row r="1405" spans="1:8" hidden="1" x14ac:dyDescent="0.25">
      <c r="A1405">
        <v>830</v>
      </c>
      <c r="B1405">
        <v>1</v>
      </c>
      <c r="C1405">
        <v>2</v>
      </c>
      <c r="D1405">
        <v>3</v>
      </c>
      <c r="E1405">
        <v>2</v>
      </c>
      <c r="F1405" t="s">
        <v>375</v>
      </c>
      <c r="G1405" s="1">
        <v>99948.6</v>
      </c>
      <c r="H1405" s="1">
        <v>0</v>
      </c>
    </row>
    <row r="1406" spans="1:8" hidden="1" x14ac:dyDescent="0.25">
      <c r="A1406">
        <v>830</v>
      </c>
      <c r="B1406">
        <v>1</v>
      </c>
      <c r="C1406">
        <v>2</v>
      </c>
      <c r="D1406">
        <v>4</v>
      </c>
      <c r="E1406">
        <v>2</v>
      </c>
      <c r="F1406" t="s">
        <v>376</v>
      </c>
      <c r="G1406" s="1">
        <v>406683.77</v>
      </c>
      <c r="H1406" s="1">
        <v>4976.2</v>
      </c>
    </row>
    <row r="1407" spans="1:8" hidden="1" x14ac:dyDescent="0.25">
      <c r="A1407">
        <v>830</v>
      </c>
      <c r="B1407">
        <v>1</v>
      </c>
      <c r="C1407">
        <v>2</v>
      </c>
      <c r="D1407">
        <v>6</v>
      </c>
      <c r="E1407">
        <v>2</v>
      </c>
      <c r="F1407" t="s">
        <v>377</v>
      </c>
      <c r="G1407" s="1">
        <v>7568629.1100000003</v>
      </c>
      <c r="H1407" s="1">
        <v>9343.5</v>
      </c>
    </row>
    <row r="1408" spans="1:8" hidden="1" x14ac:dyDescent="0.25">
      <c r="A1408">
        <v>830</v>
      </c>
      <c r="B1408">
        <v>1</v>
      </c>
      <c r="C1408">
        <v>2</v>
      </c>
      <c r="D1408">
        <v>9</v>
      </c>
      <c r="E1408">
        <v>1</v>
      </c>
      <c r="F1408" t="s">
        <v>610</v>
      </c>
      <c r="G1408" s="1">
        <v>69.94</v>
      </c>
      <c r="H1408" s="1">
        <v>0</v>
      </c>
    </row>
    <row r="1409" spans="1:8" hidden="1" x14ac:dyDescent="0.25">
      <c r="A1409">
        <v>830</v>
      </c>
      <c r="B1409">
        <v>1</v>
      </c>
      <c r="C1409">
        <v>3</v>
      </c>
      <c r="D1409">
        <v>1</v>
      </c>
      <c r="E1409">
        <v>1</v>
      </c>
      <c r="F1409" t="s">
        <v>378</v>
      </c>
      <c r="G1409" s="1">
        <v>4063340.88</v>
      </c>
      <c r="H1409" s="1">
        <v>0</v>
      </c>
    </row>
    <row r="1410" spans="1:8" hidden="1" x14ac:dyDescent="0.25">
      <c r="A1410">
        <v>830</v>
      </c>
      <c r="B1410">
        <v>1</v>
      </c>
      <c r="C1410">
        <v>3</v>
      </c>
      <c r="D1410">
        <v>2</v>
      </c>
      <c r="E1410">
        <v>1</v>
      </c>
      <c r="F1410" t="s">
        <v>379</v>
      </c>
      <c r="G1410" s="1">
        <v>1350663</v>
      </c>
      <c r="H1410" s="1">
        <v>0</v>
      </c>
    </row>
    <row r="1411" spans="1:8" hidden="1" x14ac:dyDescent="0.25">
      <c r="A1411">
        <v>830</v>
      </c>
      <c r="B1411">
        <v>1</v>
      </c>
      <c r="C1411">
        <v>3</v>
      </c>
      <c r="D1411">
        <v>3</v>
      </c>
      <c r="E1411">
        <v>1</v>
      </c>
      <c r="F1411" t="s">
        <v>380</v>
      </c>
      <c r="G1411" s="1">
        <v>751185.83</v>
      </c>
      <c r="H1411" s="1">
        <v>0</v>
      </c>
    </row>
    <row r="1412" spans="1:8" hidden="1" x14ac:dyDescent="0.25">
      <c r="A1412">
        <v>830</v>
      </c>
      <c r="B1412">
        <v>1</v>
      </c>
      <c r="C1412">
        <v>3</v>
      </c>
      <c r="D1412">
        <v>4</v>
      </c>
      <c r="E1412">
        <v>1</v>
      </c>
      <c r="F1412" t="s">
        <v>381</v>
      </c>
      <c r="G1412" s="1">
        <v>320401.49</v>
      </c>
      <c r="H1412" s="1">
        <v>0</v>
      </c>
    </row>
    <row r="1413" spans="1:8" hidden="1" x14ac:dyDescent="0.25">
      <c r="A1413">
        <v>830</v>
      </c>
      <c r="B1413">
        <v>1</v>
      </c>
      <c r="C1413">
        <v>3</v>
      </c>
      <c r="D1413">
        <v>5</v>
      </c>
      <c r="E1413">
        <v>1</v>
      </c>
      <c r="F1413" t="s">
        <v>382</v>
      </c>
      <c r="G1413" s="1">
        <v>1331230.7</v>
      </c>
      <c r="H1413" s="1">
        <v>0</v>
      </c>
    </row>
    <row r="1414" spans="1:8" hidden="1" x14ac:dyDescent="0.25">
      <c r="A1414">
        <v>830</v>
      </c>
      <c r="B1414">
        <v>2</v>
      </c>
      <c r="C1414">
        <v>1</v>
      </c>
      <c r="D1414">
        <v>6</v>
      </c>
      <c r="E1414">
        <v>1</v>
      </c>
      <c r="F1414" t="s">
        <v>384</v>
      </c>
      <c r="G1414" s="1">
        <v>6562403.9900000002</v>
      </c>
      <c r="H1414" s="1">
        <v>1102.57</v>
      </c>
    </row>
    <row r="1415" spans="1:8" hidden="1" x14ac:dyDescent="0.25">
      <c r="A1415">
        <v>830</v>
      </c>
      <c r="B1415">
        <v>2</v>
      </c>
      <c r="C1415">
        <v>1</v>
      </c>
      <c r="D1415">
        <v>6</v>
      </c>
      <c r="E1415">
        <v>2</v>
      </c>
      <c r="F1415" t="s">
        <v>385</v>
      </c>
      <c r="G1415" s="1">
        <v>3957632.89</v>
      </c>
      <c r="H1415" s="1">
        <v>367.52</v>
      </c>
    </row>
    <row r="1416" spans="1:8" hidden="1" x14ac:dyDescent="0.25">
      <c r="A1416">
        <v>830</v>
      </c>
      <c r="B1416">
        <v>2</v>
      </c>
      <c r="C1416">
        <v>2</v>
      </c>
      <c r="D1416">
        <v>4</v>
      </c>
      <c r="E1416">
        <v>1</v>
      </c>
      <c r="F1416" t="s">
        <v>386</v>
      </c>
      <c r="G1416" s="1">
        <v>23107.19</v>
      </c>
      <c r="H1416" s="1">
        <v>1.39</v>
      </c>
    </row>
    <row r="1417" spans="1:8" hidden="1" x14ac:dyDescent="0.25">
      <c r="A1417">
        <v>830</v>
      </c>
      <c r="B1417">
        <v>2</v>
      </c>
      <c r="C1417">
        <v>2</v>
      </c>
      <c r="D1417">
        <v>6</v>
      </c>
      <c r="E1417">
        <v>1</v>
      </c>
      <c r="F1417" t="s">
        <v>384</v>
      </c>
      <c r="G1417" s="1">
        <v>2517611.59</v>
      </c>
      <c r="H1417" s="1">
        <v>36177.31</v>
      </c>
    </row>
    <row r="1418" spans="1:8" hidden="1" x14ac:dyDescent="0.25">
      <c r="A1418">
        <v>830</v>
      </c>
      <c r="B1418">
        <v>2</v>
      </c>
      <c r="C1418">
        <v>2</v>
      </c>
      <c r="D1418">
        <v>6</v>
      </c>
      <c r="E1418">
        <v>2</v>
      </c>
      <c r="F1418" t="s">
        <v>385</v>
      </c>
      <c r="G1418" s="1">
        <v>1460284.89</v>
      </c>
      <c r="H1418" s="1">
        <v>21826.400000000001</v>
      </c>
    </row>
    <row r="1419" spans="1:8" hidden="1" x14ac:dyDescent="0.25">
      <c r="A1419">
        <v>830</v>
      </c>
      <c r="B1419">
        <v>2</v>
      </c>
      <c r="C1419">
        <v>3</v>
      </c>
      <c r="D1419">
        <v>4</v>
      </c>
      <c r="E1419">
        <v>1</v>
      </c>
      <c r="F1419" t="s">
        <v>386</v>
      </c>
      <c r="G1419" s="1">
        <v>110198.7</v>
      </c>
      <c r="H1419" s="1">
        <v>171.41</v>
      </c>
    </row>
    <row r="1420" spans="1:8" hidden="1" x14ac:dyDescent="0.25">
      <c r="A1420">
        <v>830</v>
      </c>
      <c r="B1420">
        <v>2</v>
      </c>
      <c r="C1420">
        <v>3</v>
      </c>
      <c r="D1420">
        <v>6</v>
      </c>
      <c r="E1420">
        <v>1</v>
      </c>
      <c r="F1420" t="s">
        <v>384</v>
      </c>
      <c r="G1420" s="1">
        <v>1288297.1200000001</v>
      </c>
      <c r="H1420" s="1">
        <v>0</v>
      </c>
    </row>
    <row r="1421" spans="1:8" hidden="1" x14ac:dyDescent="0.25">
      <c r="A1421">
        <v>830</v>
      </c>
      <c r="B1421">
        <v>2</v>
      </c>
      <c r="C1421">
        <v>3</v>
      </c>
      <c r="D1421">
        <v>6</v>
      </c>
      <c r="E1421">
        <v>2</v>
      </c>
      <c r="F1421" t="s">
        <v>385</v>
      </c>
      <c r="G1421" s="1">
        <v>7063.37</v>
      </c>
      <c r="H1421" s="1">
        <v>0</v>
      </c>
    </row>
    <row r="1422" spans="1:8" hidden="1" x14ac:dyDescent="0.25">
      <c r="A1422">
        <v>830</v>
      </c>
      <c r="B1422">
        <v>3</v>
      </c>
      <c r="C1422">
        <v>2</v>
      </c>
      <c r="D1422">
        <v>1</v>
      </c>
      <c r="E1422">
        <v>1</v>
      </c>
      <c r="F1422" t="s">
        <v>387</v>
      </c>
      <c r="G1422" s="1">
        <v>567049.23</v>
      </c>
      <c r="H1422" s="1">
        <v>0</v>
      </c>
    </row>
    <row r="1423" spans="1:8" hidden="1" x14ac:dyDescent="0.25">
      <c r="A1423">
        <v>830</v>
      </c>
      <c r="B1423">
        <v>3</v>
      </c>
      <c r="C1423">
        <v>2</v>
      </c>
      <c r="D1423">
        <v>1</v>
      </c>
      <c r="E1423">
        <v>2</v>
      </c>
      <c r="F1423" t="s">
        <v>388</v>
      </c>
      <c r="G1423" s="1">
        <v>121728.64</v>
      </c>
      <c r="H1423" s="1">
        <v>12047.8</v>
      </c>
    </row>
    <row r="1424" spans="1:8" hidden="1" x14ac:dyDescent="0.25">
      <c r="A1424">
        <v>830</v>
      </c>
      <c r="B1424">
        <v>3</v>
      </c>
      <c r="C1424">
        <v>2</v>
      </c>
      <c r="D1424">
        <v>1</v>
      </c>
      <c r="E1424">
        <v>3</v>
      </c>
      <c r="F1424" t="s">
        <v>389</v>
      </c>
      <c r="G1424" s="1">
        <v>675</v>
      </c>
      <c r="H1424" s="1">
        <v>0</v>
      </c>
    </row>
    <row r="1425" spans="1:8" hidden="1" x14ac:dyDescent="0.25">
      <c r="A1425">
        <v>830</v>
      </c>
      <c r="B1425">
        <v>3</v>
      </c>
      <c r="C1425">
        <v>2</v>
      </c>
      <c r="D1425">
        <v>1</v>
      </c>
      <c r="E1425">
        <v>4</v>
      </c>
      <c r="F1425" t="s">
        <v>390</v>
      </c>
      <c r="G1425" s="1">
        <v>624.5</v>
      </c>
      <c r="H1425" s="1">
        <v>0</v>
      </c>
    </row>
    <row r="1426" spans="1:8" hidden="1" x14ac:dyDescent="0.25">
      <c r="A1426">
        <v>830</v>
      </c>
      <c r="B1426">
        <v>3</v>
      </c>
      <c r="C1426">
        <v>2</v>
      </c>
      <c r="D1426">
        <v>1</v>
      </c>
      <c r="E1426">
        <v>5</v>
      </c>
      <c r="F1426" t="s">
        <v>391</v>
      </c>
      <c r="G1426" s="1">
        <v>873705.56</v>
      </c>
      <c r="H1426" s="1">
        <v>0</v>
      </c>
    </row>
    <row r="1427" spans="1:8" hidden="1" x14ac:dyDescent="0.25">
      <c r="A1427">
        <v>830</v>
      </c>
      <c r="B1427">
        <v>3</v>
      </c>
      <c r="C1427">
        <v>2</v>
      </c>
      <c r="D1427">
        <v>1</v>
      </c>
      <c r="E1427">
        <v>90</v>
      </c>
      <c r="F1427" t="s">
        <v>392</v>
      </c>
      <c r="G1427" s="1">
        <v>182580.07</v>
      </c>
      <c r="H1427" s="1">
        <v>0</v>
      </c>
    </row>
    <row r="1428" spans="1:8" hidden="1" x14ac:dyDescent="0.25">
      <c r="A1428">
        <v>830</v>
      </c>
      <c r="B1428">
        <v>3</v>
      </c>
      <c r="C1428">
        <v>2</v>
      </c>
      <c r="D1428">
        <v>2</v>
      </c>
      <c r="E1428">
        <v>1</v>
      </c>
      <c r="F1428" t="s">
        <v>393</v>
      </c>
      <c r="G1428" s="1">
        <v>436803.62</v>
      </c>
      <c r="H1428" s="1">
        <v>3993.3</v>
      </c>
    </row>
    <row r="1429" spans="1:8" hidden="1" x14ac:dyDescent="0.25">
      <c r="A1429">
        <v>830</v>
      </c>
      <c r="B1429">
        <v>3</v>
      </c>
      <c r="C1429">
        <v>2</v>
      </c>
      <c r="D1429">
        <v>2</v>
      </c>
      <c r="E1429">
        <v>2</v>
      </c>
      <c r="F1429" t="s">
        <v>394</v>
      </c>
      <c r="G1429" s="1">
        <v>300312.24</v>
      </c>
      <c r="H1429" s="1">
        <v>0</v>
      </c>
    </row>
    <row r="1430" spans="1:8" hidden="1" x14ac:dyDescent="0.25">
      <c r="A1430">
        <v>830</v>
      </c>
      <c r="B1430">
        <v>3</v>
      </c>
      <c r="C1430">
        <v>2</v>
      </c>
      <c r="D1430">
        <v>3</v>
      </c>
      <c r="E1430">
        <v>1</v>
      </c>
      <c r="F1430" t="s">
        <v>395</v>
      </c>
      <c r="G1430" s="1">
        <v>900784.62</v>
      </c>
      <c r="H1430" s="1">
        <v>0</v>
      </c>
    </row>
    <row r="1431" spans="1:8" hidden="1" x14ac:dyDescent="0.25">
      <c r="A1431">
        <v>830</v>
      </c>
      <c r="B1431">
        <v>3</v>
      </c>
      <c r="C1431">
        <v>2</v>
      </c>
      <c r="D1431">
        <v>3</v>
      </c>
      <c r="E1431">
        <v>2</v>
      </c>
      <c r="F1431" t="s">
        <v>396</v>
      </c>
      <c r="G1431" s="1">
        <v>273911.8</v>
      </c>
      <c r="H1431" s="1">
        <v>0</v>
      </c>
    </row>
    <row r="1432" spans="1:8" hidden="1" x14ac:dyDescent="0.25">
      <c r="A1432">
        <v>830</v>
      </c>
      <c r="B1432">
        <v>3</v>
      </c>
      <c r="C1432">
        <v>2</v>
      </c>
      <c r="D1432">
        <v>3</v>
      </c>
      <c r="E1432">
        <v>3</v>
      </c>
      <c r="F1432" t="s">
        <v>397</v>
      </c>
      <c r="G1432" s="1">
        <v>2215487.9300000002</v>
      </c>
      <c r="H1432" s="1">
        <v>24.5</v>
      </c>
    </row>
    <row r="1433" spans="1:8" hidden="1" x14ac:dyDescent="0.25">
      <c r="A1433">
        <v>830</v>
      </c>
      <c r="B1433">
        <v>3</v>
      </c>
      <c r="C1433">
        <v>2</v>
      </c>
      <c r="D1433">
        <v>4</v>
      </c>
      <c r="E1433">
        <v>1</v>
      </c>
      <c r="F1433" t="s">
        <v>398</v>
      </c>
      <c r="G1433" s="1">
        <v>34545108.189999998</v>
      </c>
      <c r="H1433" s="1">
        <v>0</v>
      </c>
    </row>
    <row r="1434" spans="1:8" hidden="1" x14ac:dyDescent="0.25">
      <c r="A1434">
        <v>830</v>
      </c>
      <c r="B1434">
        <v>3</v>
      </c>
      <c r="C1434">
        <v>2</v>
      </c>
      <c r="D1434">
        <v>4</v>
      </c>
      <c r="E1434">
        <v>2</v>
      </c>
      <c r="F1434" t="s">
        <v>399</v>
      </c>
      <c r="G1434" s="1">
        <v>1878159.01</v>
      </c>
      <c r="H1434" s="1">
        <v>0</v>
      </c>
    </row>
    <row r="1435" spans="1:8" hidden="1" x14ac:dyDescent="0.25">
      <c r="A1435">
        <v>830</v>
      </c>
      <c r="B1435">
        <v>3</v>
      </c>
      <c r="C1435">
        <v>2</v>
      </c>
      <c r="D1435">
        <v>5</v>
      </c>
      <c r="E1435">
        <v>1</v>
      </c>
      <c r="F1435" t="s">
        <v>400</v>
      </c>
      <c r="G1435" s="1">
        <v>114355.02</v>
      </c>
      <c r="H1435" s="1">
        <v>0</v>
      </c>
    </row>
    <row r="1436" spans="1:8" hidden="1" x14ac:dyDescent="0.25">
      <c r="A1436">
        <v>830</v>
      </c>
      <c r="B1436">
        <v>3</v>
      </c>
      <c r="C1436">
        <v>2</v>
      </c>
      <c r="D1436">
        <v>6</v>
      </c>
      <c r="E1436">
        <v>1</v>
      </c>
      <c r="F1436" t="s">
        <v>401</v>
      </c>
      <c r="G1436" s="1">
        <v>1323825.5</v>
      </c>
      <c r="H1436" s="1">
        <v>0</v>
      </c>
    </row>
    <row r="1437" spans="1:8" hidden="1" x14ac:dyDescent="0.25">
      <c r="A1437">
        <v>830</v>
      </c>
      <c r="B1437">
        <v>3</v>
      </c>
      <c r="C1437">
        <v>2</v>
      </c>
      <c r="D1437">
        <v>6</v>
      </c>
      <c r="E1437">
        <v>2</v>
      </c>
      <c r="F1437" t="s">
        <v>402</v>
      </c>
      <c r="G1437" s="1">
        <v>9065.35</v>
      </c>
      <c r="H1437" s="1">
        <v>0</v>
      </c>
    </row>
    <row r="1438" spans="1:8" hidden="1" x14ac:dyDescent="0.25">
      <c r="A1438">
        <v>830</v>
      </c>
      <c r="B1438">
        <v>3</v>
      </c>
      <c r="C1438">
        <v>2</v>
      </c>
      <c r="D1438">
        <v>6</v>
      </c>
      <c r="E1438">
        <v>90</v>
      </c>
      <c r="F1438" t="s">
        <v>403</v>
      </c>
      <c r="G1438" s="1">
        <v>42223.24</v>
      </c>
      <c r="H1438" s="1">
        <v>0</v>
      </c>
    </row>
    <row r="1439" spans="1:8" hidden="1" x14ac:dyDescent="0.25">
      <c r="A1439">
        <v>830</v>
      </c>
      <c r="B1439">
        <v>3</v>
      </c>
      <c r="C1439">
        <v>2</v>
      </c>
      <c r="D1439">
        <v>7</v>
      </c>
      <c r="E1439">
        <v>11</v>
      </c>
      <c r="F1439" t="s">
        <v>405</v>
      </c>
      <c r="G1439" s="1">
        <v>210123.34</v>
      </c>
      <c r="H1439" s="1">
        <v>2478</v>
      </c>
    </row>
    <row r="1440" spans="1:8" hidden="1" x14ac:dyDescent="0.25">
      <c r="A1440">
        <v>830</v>
      </c>
      <c r="B1440">
        <v>3</v>
      </c>
      <c r="C1440">
        <v>2</v>
      </c>
      <c r="D1440">
        <v>9</v>
      </c>
      <c r="E1440">
        <v>1</v>
      </c>
      <c r="F1440" t="s">
        <v>406</v>
      </c>
      <c r="G1440" s="1">
        <v>1835.1</v>
      </c>
      <c r="H1440" s="1">
        <v>0</v>
      </c>
    </row>
    <row r="1441" spans="1:8" hidden="1" x14ac:dyDescent="0.25">
      <c r="A1441">
        <v>830</v>
      </c>
      <c r="B1441">
        <v>3</v>
      </c>
      <c r="C1441">
        <v>2</v>
      </c>
      <c r="D1441">
        <v>9</v>
      </c>
      <c r="E1441">
        <v>90</v>
      </c>
      <c r="F1441" t="s">
        <v>407</v>
      </c>
      <c r="G1441" s="1">
        <v>165413.04999999999</v>
      </c>
      <c r="H1441" s="1">
        <v>20000</v>
      </c>
    </row>
    <row r="1442" spans="1:8" hidden="1" x14ac:dyDescent="0.25">
      <c r="A1442">
        <v>830</v>
      </c>
      <c r="B1442">
        <v>3</v>
      </c>
      <c r="C1442">
        <v>3</v>
      </c>
      <c r="D1442">
        <v>1</v>
      </c>
      <c r="E1442">
        <v>1</v>
      </c>
      <c r="F1442" t="s">
        <v>408</v>
      </c>
      <c r="G1442" s="1">
        <v>3054971.29</v>
      </c>
      <c r="H1442" s="1">
        <v>26.75</v>
      </c>
    </row>
    <row r="1443" spans="1:8" hidden="1" x14ac:dyDescent="0.25">
      <c r="A1443">
        <v>830</v>
      </c>
      <c r="B1443">
        <v>3</v>
      </c>
      <c r="C1443">
        <v>3</v>
      </c>
      <c r="D1443">
        <v>2</v>
      </c>
      <c r="E1443">
        <v>1</v>
      </c>
      <c r="F1443" t="s">
        <v>410</v>
      </c>
      <c r="G1443" s="1">
        <v>159299.14000000001</v>
      </c>
      <c r="H1443" s="1">
        <v>0</v>
      </c>
    </row>
    <row r="1444" spans="1:8" hidden="1" x14ac:dyDescent="0.25">
      <c r="A1444">
        <v>830</v>
      </c>
      <c r="B1444">
        <v>3</v>
      </c>
      <c r="C1444">
        <v>3</v>
      </c>
      <c r="D1444">
        <v>3</v>
      </c>
      <c r="E1444">
        <v>1</v>
      </c>
      <c r="F1444" t="s">
        <v>411</v>
      </c>
      <c r="G1444" s="1">
        <v>483654.08</v>
      </c>
      <c r="H1444" s="1">
        <v>0</v>
      </c>
    </row>
    <row r="1445" spans="1:8" hidden="1" x14ac:dyDescent="0.25">
      <c r="A1445">
        <v>830</v>
      </c>
      <c r="B1445">
        <v>3</v>
      </c>
      <c r="C1445">
        <v>3</v>
      </c>
      <c r="D1445">
        <v>5</v>
      </c>
      <c r="E1445">
        <v>2</v>
      </c>
      <c r="F1445" t="s">
        <v>412</v>
      </c>
      <c r="G1445" s="1">
        <v>100041.25</v>
      </c>
      <c r="H1445" s="1">
        <v>0</v>
      </c>
    </row>
    <row r="1446" spans="1:8" hidden="1" x14ac:dyDescent="0.25">
      <c r="A1446">
        <v>830</v>
      </c>
      <c r="B1446">
        <v>3</v>
      </c>
      <c r="C1446">
        <v>4</v>
      </c>
      <c r="D1446">
        <v>2</v>
      </c>
      <c r="E1446">
        <v>4</v>
      </c>
      <c r="F1446" t="s">
        <v>413</v>
      </c>
      <c r="G1446" s="1">
        <v>14177558.73</v>
      </c>
      <c r="H1446" s="1">
        <v>9496.4</v>
      </c>
    </row>
    <row r="1447" spans="1:8" hidden="1" x14ac:dyDescent="0.25">
      <c r="A1447">
        <v>830</v>
      </c>
      <c r="B1447">
        <v>3</v>
      </c>
      <c r="C1447">
        <v>4</v>
      </c>
      <c r="D1447">
        <v>2</v>
      </c>
      <c r="E1447">
        <v>90</v>
      </c>
      <c r="F1447" t="s">
        <v>414</v>
      </c>
      <c r="G1447" s="1">
        <v>4670135.4400000004</v>
      </c>
      <c r="H1447" s="1">
        <v>0</v>
      </c>
    </row>
    <row r="1448" spans="1:8" hidden="1" x14ac:dyDescent="0.25">
      <c r="A1448">
        <v>830</v>
      </c>
      <c r="B1448">
        <v>3</v>
      </c>
      <c r="C1448">
        <v>4</v>
      </c>
      <c r="D1448">
        <v>3</v>
      </c>
      <c r="E1448">
        <v>1</v>
      </c>
      <c r="F1448" t="s">
        <v>415</v>
      </c>
      <c r="G1448" s="1">
        <v>255882.97</v>
      </c>
      <c r="H1448" s="1">
        <v>0</v>
      </c>
    </row>
    <row r="1449" spans="1:8" hidden="1" x14ac:dyDescent="0.25">
      <c r="A1449">
        <v>830</v>
      </c>
      <c r="B1449">
        <v>3</v>
      </c>
      <c r="C1449">
        <v>4</v>
      </c>
      <c r="D1449">
        <v>3</v>
      </c>
      <c r="E1449">
        <v>2</v>
      </c>
      <c r="F1449" t="s">
        <v>416</v>
      </c>
      <c r="G1449" s="1">
        <v>3783.71</v>
      </c>
      <c r="H1449" s="1">
        <v>0</v>
      </c>
    </row>
    <row r="1450" spans="1:8" hidden="1" x14ac:dyDescent="0.25">
      <c r="A1450">
        <v>830</v>
      </c>
      <c r="B1450">
        <v>3</v>
      </c>
      <c r="C1450">
        <v>4</v>
      </c>
      <c r="D1450">
        <v>3</v>
      </c>
      <c r="E1450">
        <v>90</v>
      </c>
      <c r="F1450" t="s">
        <v>417</v>
      </c>
      <c r="G1450" s="1">
        <v>3137186.25</v>
      </c>
      <c r="H1450" s="1">
        <v>0</v>
      </c>
    </row>
    <row r="1451" spans="1:8" hidden="1" x14ac:dyDescent="0.25">
      <c r="A1451">
        <v>830</v>
      </c>
      <c r="B1451">
        <v>3</v>
      </c>
      <c r="C1451">
        <v>5</v>
      </c>
      <c r="D1451">
        <v>1</v>
      </c>
      <c r="E1451">
        <v>1</v>
      </c>
      <c r="F1451" t="s">
        <v>418</v>
      </c>
      <c r="G1451" s="1">
        <v>958370.1</v>
      </c>
      <c r="H1451" s="1">
        <v>0</v>
      </c>
    </row>
    <row r="1452" spans="1:8" hidden="1" x14ac:dyDescent="0.25">
      <c r="A1452">
        <v>830</v>
      </c>
      <c r="B1452">
        <v>3</v>
      </c>
      <c r="C1452">
        <v>5</v>
      </c>
      <c r="D1452">
        <v>1</v>
      </c>
      <c r="E1452">
        <v>2</v>
      </c>
      <c r="F1452" t="s">
        <v>611</v>
      </c>
      <c r="G1452" s="1">
        <v>51330</v>
      </c>
      <c r="H1452" s="1">
        <v>0</v>
      </c>
    </row>
    <row r="1453" spans="1:8" hidden="1" x14ac:dyDescent="0.25">
      <c r="A1453">
        <v>830</v>
      </c>
      <c r="B1453">
        <v>3</v>
      </c>
      <c r="C1453">
        <v>5</v>
      </c>
      <c r="D1453">
        <v>1</v>
      </c>
      <c r="E1453">
        <v>3</v>
      </c>
      <c r="F1453" t="s">
        <v>419</v>
      </c>
      <c r="G1453" s="1">
        <v>249800.5</v>
      </c>
      <c r="H1453" s="1">
        <v>1180</v>
      </c>
    </row>
    <row r="1454" spans="1:8" hidden="1" x14ac:dyDescent="0.25">
      <c r="A1454">
        <v>830</v>
      </c>
      <c r="B1454">
        <v>3</v>
      </c>
      <c r="C1454">
        <v>5</v>
      </c>
      <c r="D1454">
        <v>1</v>
      </c>
      <c r="E1454">
        <v>4</v>
      </c>
      <c r="F1454" t="s">
        <v>420</v>
      </c>
      <c r="G1454" s="1">
        <v>441347.46</v>
      </c>
      <c r="H1454" s="1">
        <v>0</v>
      </c>
    </row>
    <row r="1455" spans="1:8" hidden="1" x14ac:dyDescent="0.25">
      <c r="A1455">
        <v>830</v>
      </c>
      <c r="B1455">
        <v>3</v>
      </c>
      <c r="C1455">
        <v>5</v>
      </c>
      <c r="D1455">
        <v>1</v>
      </c>
      <c r="E1455">
        <v>5</v>
      </c>
      <c r="F1455" t="s">
        <v>421</v>
      </c>
      <c r="G1455" s="1">
        <v>21442.09</v>
      </c>
      <c r="H1455" s="1">
        <v>0</v>
      </c>
    </row>
    <row r="1456" spans="1:8" hidden="1" x14ac:dyDescent="0.25">
      <c r="A1456">
        <v>830</v>
      </c>
      <c r="B1456">
        <v>3</v>
      </c>
      <c r="C1456">
        <v>5</v>
      </c>
      <c r="D1456">
        <v>1</v>
      </c>
      <c r="E1456">
        <v>8</v>
      </c>
      <c r="F1456" t="s">
        <v>422</v>
      </c>
      <c r="G1456" s="1">
        <v>9711065.3399999999</v>
      </c>
      <c r="H1456" s="1">
        <v>0</v>
      </c>
    </row>
    <row r="1457" spans="1:8" hidden="1" x14ac:dyDescent="0.25">
      <c r="A1457">
        <v>830</v>
      </c>
      <c r="B1457">
        <v>3</v>
      </c>
      <c r="C1457">
        <v>5</v>
      </c>
      <c r="D1457">
        <v>1</v>
      </c>
      <c r="E1457">
        <v>9</v>
      </c>
      <c r="F1457" t="s">
        <v>423</v>
      </c>
      <c r="G1457" s="1">
        <v>13650117.699999999</v>
      </c>
      <c r="H1457" s="1">
        <v>0</v>
      </c>
    </row>
    <row r="1458" spans="1:8" hidden="1" x14ac:dyDescent="0.25">
      <c r="A1458">
        <v>830</v>
      </c>
      <c r="B1458">
        <v>3</v>
      </c>
      <c r="C1458">
        <v>5</v>
      </c>
      <c r="D1458">
        <v>1</v>
      </c>
      <c r="E1458">
        <v>10</v>
      </c>
      <c r="F1458" t="s">
        <v>424</v>
      </c>
      <c r="G1458" s="1">
        <v>67015.87</v>
      </c>
      <c r="H1458" s="1">
        <v>0</v>
      </c>
    </row>
    <row r="1459" spans="1:8" hidden="1" x14ac:dyDescent="0.25">
      <c r="A1459">
        <v>830</v>
      </c>
      <c r="B1459">
        <v>3</v>
      </c>
      <c r="C1459">
        <v>5</v>
      </c>
      <c r="D1459">
        <v>1</v>
      </c>
      <c r="E1459">
        <v>11</v>
      </c>
      <c r="F1459" t="s">
        <v>425</v>
      </c>
      <c r="G1459" s="1">
        <v>109129.57</v>
      </c>
      <c r="H1459" s="1">
        <v>0</v>
      </c>
    </row>
    <row r="1460" spans="1:8" hidden="1" x14ac:dyDescent="0.25">
      <c r="A1460">
        <v>830</v>
      </c>
      <c r="B1460">
        <v>3</v>
      </c>
      <c r="C1460">
        <v>5</v>
      </c>
      <c r="D1460">
        <v>1</v>
      </c>
      <c r="E1460">
        <v>90</v>
      </c>
      <c r="F1460" t="s">
        <v>426</v>
      </c>
      <c r="G1460" s="1">
        <v>529015.04000000004</v>
      </c>
      <c r="H1460" s="1">
        <v>0</v>
      </c>
    </row>
    <row r="1461" spans="1:8" hidden="1" x14ac:dyDescent="0.25">
      <c r="A1461">
        <v>830</v>
      </c>
      <c r="B1461">
        <v>3</v>
      </c>
      <c r="C1461">
        <v>5</v>
      </c>
      <c r="D1461">
        <v>2</v>
      </c>
      <c r="E1461">
        <v>1</v>
      </c>
      <c r="F1461" t="s">
        <v>427</v>
      </c>
      <c r="G1461" s="1">
        <v>588482.68000000005</v>
      </c>
      <c r="H1461" s="1">
        <v>0</v>
      </c>
    </row>
    <row r="1462" spans="1:8" hidden="1" x14ac:dyDescent="0.25">
      <c r="A1462">
        <v>830</v>
      </c>
      <c r="B1462">
        <v>3</v>
      </c>
      <c r="C1462">
        <v>5</v>
      </c>
      <c r="D1462">
        <v>2</v>
      </c>
      <c r="E1462">
        <v>2</v>
      </c>
      <c r="F1462" t="s">
        <v>428</v>
      </c>
      <c r="G1462" s="1">
        <v>263885.46999999997</v>
      </c>
      <c r="H1462" s="1">
        <v>0</v>
      </c>
    </row>
    <row r="1463" spans="1:8" hidden="1" x14ac:dyDescent="0.25">
      <c r="A1463">
        <v>830</v>
      </c>
      <c r="B1463">
        <v>3</v>
      </c>
      <c r="C1463">
        <v>5</v>
      </c>
      <c r="D1463">
        <v>2</v>
      </c>
      <c r="E1463">
        <v>3</v>
      </c>
      <c r="F1463" t="s">
        <v>429</v>
      </c>
      <c r="G1463" s="1">
        <v>80785.98</v>
      </c>
      <c r="H1463" s="1">
        <v>0</v>
      </c>
    </row>
    <row r="1464" spans="1:8" hidden="1" x14ac:dyDescent="0.25">
      <c r="A1464">
        <v>830</v>
      </c>
      <c r="B1464">
        <v>3</v>
      </c>
      <c r="C1464">
        <v>5</v>
      </c>
      <c r="D1464">
        <v>2</v>
      </c>
      <c r="E1464">
        <v>5</v>
      </c>
      <c r="F1464" t="s">
        <v>612</v>
      </c>
      <c r="G1464" s="1">
        <v>1100</v>
      </c>
      <c r="H1464" s="1">
        <v>0</v>
      </c>
    </row>
    <row r="1465" spans="1:8" hidden="1" x14ac:dyDescent="0.25">
      <c r="A1465">
        <v>830</v>
      </c>
      <c r="B1465">
        <v>3</v>
      </c>
      <c r="C1465">
        <v>5</v>
      </c>
      <c r="D1465">
        <v>2</v>
      </c>
      <c r="E1465">
        <v>6</v>
      </c>
      <c r="F1465" t="s">
        <v>430</v>
      </c>
      <c r="G1465" s="1">
        <v>2560.5</v>
      </c>
      <c r="H1465" s="1">
        <v>0</v>
      </c>
    </row>
    <row r="1466" spans="1:8" hidden="1" x14ac:dyDescent="0.25">
      <c r="A1466">
        <v>830</v>
      </c>
      <c r="B1466">
        <v>3</v>
      </c>
      <c r="C1466">
        <v>5</v>
      </c>
      <c r="D1466">
        <v>3</v>
      </c>
      <c r="E1466">
        <v>2</v>
      </c>
      <c r="F1466" t="s">
        <v>431</v>
      </c>
      <c r="G1466" s="1">
        <v>20462.080000000002</v>
      </c>
      <c r="H1466" s="1">
        <v>0</v>
      </c>
    </row>
    <row r="1467" spans="1:8" hidden="1" x14ac:dyDescent="0.25">
      <c r="A1467">
        <v>830</v>
      </c>
      <c r="B1467">
        <v>3</v>
      </c>
      <c r="C1467">
        <v>5</v>
      </c>
      <c r="D1467">
        <v>3</v>
      </c>
      <c r="E1467">
        <v>3</v>
      </c>
      <c r="F1467" t="s">
        <v>432</v>
      </c>
      <c r="G1467" s="1">
        <v>2469864.2400000002</v>
      </c>
      <c r="H1467" s="1">
        <v>19387</v>
      </c>
    </row>
    <row r="1468" spans="1:8" hidden="1" x14ac:dyDescent="0.25">
      <c r="A1468">
        <v>830</v>
      </c>
      <c r="B1468">
        <v>3</v>
      </c>
      <c r="C1468">
        <v>5</v>
      </c>
      <c r="D1468">
        <v>3</v>
      </c>
      <c r="E1468">
        <v>4</v>
      </c>
      <c r="F1468" t="s">
        <v>433</v>
      </c>
      <c r="G1468" s="1">
        <v>6525</v>
      </c>
      <c r="H1468" s="1">
        <v>0</v>
      </c>
    </row>
    <row r="1469" spans="1:8" hidden="1" x14ac:dyDescent="0.25">
      <c r="A1469">
        <v>830</v>
      </c>
      <c r="B1469">
        <v>3</v>
      </c>
      <c r="C1469">
        <v>5</v>
      </c>
      <c r="D1469">
        <v>4</v>
      </c>
      <c r="E1469">
        <v>1</v>
      </c>
      <c r="F1469" t="s">
        <v>434</v>
      </c>
      <c r="G1469" s="1">
        <v>1560579.5</v>
      </c>
      <c r="H1469" s="1">
        <v>0</v>
      </c>
    </row>
    <row r="1470" spans="1:8" hidden="1" x14ac:dyDescent="0.25">
      <c r="A1470">
        <v>830</v>
      </c>
      <c r="B1470">
        <v>3</v>
      </c>
      <c r="C1470">
        <v>5</v>
      </c>
      <c r="D1470">
        <v>4</v>
      </c>
      <c r="E1470">
        <v>2</v>
      </c>
      <c r="F1470" t="s">
        <v>435</v>
      </c>
      <c r="G1470" s="1">
        <v>76065.570000000007</v>
      </c>
      <c r="H1470" s="1">
        <v>0</v>
      </c>
    </row>
    <row r="1471" spans="1:8" hidden="1" x14ac:dyDescent="0.25">
      <c r="A1471">
        <v>830</v>
      </c>
      <c r="B1471">
        <v>3</v>
      </c>
      <c r="C1471">
        <v>5</v>
      </c>
      <c r="D1471">
        <v>5</v>
      </c>
      <c r="E1471">
        <v>2</v>
      </c>
      <c r="F1471" t="s">
        <v>436</v>
      </c>
      <c r="G1471" s="1">
        <v>72393</v>
      </c>
      <c r="H1471" s="1">
        <v>0</v>
      </c>
    </row>
    <row r="1472" spans="1:8" hidden="1" x14ac:dyDescent="0.25">
      <c r="A1472">
        <v>830</v>
      </c>
      <c r="B1472">
        <v>3</v>
      </c>
      <c r="C1472">
        <v>5</v>
      </c>
      <c r="D1472">
        <v>5</v>
      </c>
      <c r="E1472">
        <v>5</v>
      </c>
      <c r="F1472" t="s">
        <v>437</v>
      </c>
      <c r="G1472" s="1">
        <v>4015772.88</v>
      </c>
      <c r="H1472" s="1">
        <v>0</v>
      </c>
    </row>
    <row r="1473" spans="1:8" hidden="1" x14ac:dyDescent="0.25">
      <c r="A1473">
        <v>830</v>
      </c>
      <c r="B1473">
        <v>3</v>
      </c>
      <c r="C1473">
        <v>5</v>
      </c>
      <c r="D1473">
        <v>9</v>
      </c>
      <c r="E1473">
        <v>10</v>
      </c>
      <c r="F1473" t="s">
        <v>440</v>
      </c>
      <c r="G1473" s="1">
        <v>139431.82</v>
      </c>
      <c r="H1473" s="1">
        <v>0</v>
      </c>
    </row>
    <row r="1474" spans="1:8" hidden="1" x14ac:dyDescent="0.25">
      <c r="A1474">
        <v>830</v>
      </c>
      <c r="B1474">
        <v>3</v>
      </c>
      <c r="C1474">
        <v>5</v>
      </c>
      <c r="D1474">
        <v>9</v>
      </c>
      <c r="E1474">
        <v>11</v>
      </c>
      <c r="F1474" t="s">
        <v>441</v>
      </c>
      <c r="G1474" s="1">
        <v>1351114.1</v>
      </c>
      <c r="H1474" s="1">
        <v>0</v>
      </c>
    </row>
    <row r="1475" spans="1:8" hidden="1" x14ac:dyDescent="0.25">
      <c r="A1475">
        <v>830</v>
      </c>
      <c r="B1475">
        <v>3</v>
      </c>
      <c r="C1475">
        <v>5</v>
      </c>
      <c r="D1475">
        <v>9</v>
      </c>
      <c r="E1475">
        <v>90</v>
      </c>
      <c r="F1475" t="s">
        <v>442</v>
      </c>
      <c r="G1475" s="1">
        <v>4429882.3499999996</v>
      </c>
      <c r="H1475" s="1">
        <v>0</v>
      </c>
    </row>
    <row r="1476" spans="1:8" hidden="1" x14ac:dyDescent="0.25">
      <c r="A1476">
        <v>830</v>
      </c>
      <c r="B1476">
        <v>3</v>
      </c>
      <c r="C1476">
        <v>6</v>
      </c>
      <c r="D1476">
        <v>1</v>
      </c>
      <c r="E1476">
        <v>1</v>
      </c>
      <c r="F1476" t="s">
        <v>443</v>
      </c>
      <c r="G1476" s="1">
        <v>265262.71999999997</v>
      </c>
      <c r="H1476" s="1">
        <v>0</v>
      </c>
    </row>
    <row r="1477" spans="1:8" hidden="1" x14ac:dyDescent="0.25">
      <c r="A1477">
        <v>830</v>
      </c>
      <c r="B1477">
        <v>3</v>
      </c>
      <c r="C1477">
        <v>6</v>
      </c>
      <c r="D1477">
        <v>2</v>
      </c>
      <c r="E1477">
        <v>1</v>
      </c>
      <c r="F1477" t="s">
        <v>444</v>
      </c>
      <c r="G1477" s="1">
        <v>1411612.53</v>
      </c>
      <c r="H1477" s="1">
        <v>0</v>
      </c>
    </row>
    <row r="1478" spans="1:8" hidden="1" x14ac:dyDescent="0.25">
      <c r="A1478">
        <v>830</v>
      </c>
      <c r="B1478">
        <v>3</v>
      </c>
      <c r="C1478">
        <v>7</v>
      </c>
      <c r="D1478">
        <v>1</v>
      </c>
      <c r="E1478">
        <v>1</v>
      </c>
      <c r="F1478" t="s">
        <v>445</v>
      </c>
      <c r="G1478" s="1">
        <v>323526.87</v>
      </c>
      <c r="H1478" s="1">
        <v>0</v>
      </c>
    </row>
    <row r="1479" spans="1:8" hidden="1" x14ac:dyDescent="0.25">
      <c r="A1479">
        <v>830</v>
      </c>
      <c r="B1479">
        <v>3</v>
      </c>
      <c r="C1479">
        <v>7</v>
      </c>
      <c r="D1479">
        <v>1</v>
      </c>
      <c r="E1479">
        <v>2</v>
      </c>
      <c r="F1479" t="s">
        <v>446</v>
      </c>
      <c r="G1479" s="1">
        <v>596367.72</v>
      </c>
      <c r="H1479" s="1">
        <v>5000</v>
      </c>
    </row>
    <row r="1480" spans="1:8" hidden="1" x14ac:dyDescent="0.25">
      <c r="A1480">
        <v>830</v>
      </c>
      <c r="B1480">
        <v>3</v>
      </c>
      <c r="C1480">
        <v>7</v>
      </c>
      <c r="D1480">
        <v>1</v>
      </c>
      <c r="E1480">
        <v>3</v>
      </c>
      <c r="F1480" t="s">
        <v>447</v>
      </c>
      <c r="G1480" s="1">
        <v>44580.32</v>
      </c>
      <c r="H1480" s="1">
        <v>0</v>
      </c>
    </row>
    <row r="1481" spans="1:8" hidden="1" x14ac:dyDescent="0.25">
      <c r="A1481">
        <v>830</v>
      </c>
      <c r="B1481">
        <v>3</v>
      </c>
      <c r="C1481">
        <v>7</v>
      </c>
      <c r="D1481">
        <v>1</v>
      </c>
      <c r="E1481">
        <v>4</v>
      </c>
      <c r="F1481" t="s">
        <v>448</v>
      </c>
      <c r="G1481" s="1">
        <v>56068.6</v>
      </c>
      <c r="H1481" s="1">
        <v>0</v>
      </c>
    </row>
    <row r="1482" spans="1:8" hidden="1" x14ac:dyDescent="0.25">
      <c r="A1482">
        <v>830</v>
      </c>
      <c r="B1482">
        <v>3</v>
      </c>
      <c r="C1482">
        <v>7</v>
      </c>
      <c r="D1482">
        <v>1</v>
      </c>
      <c r="E1482">
        <v>90</v>
      </c>
      <c r="F1482" t="s">
        <v>449</v>
      </c>
      <c r="G1482" s="1">
        <v>118541.77</v>
      </c>
      <c r="H1482" s="1">
        <v>0</v>
      </c>
    </row>
    <row r="1483" spans="1:8" hidden="1" x14ac:dyDescent="0.25">
      <c r="A1483">
        <v>830</v>
      </c>
      <c r="B1483">
        <v>3</v>
      </c>
      <c r="C1483">
        <v>7</v>
      </c>
      <c r="D1483">
        <v>2</v>
      </c>
      <c r="E1483">
        <v>1</v>
      </c>
      <c r="F1483" t="s">
        <v>450</v>
      </c>
      <c r="G1483" s="1">
        <v>293387.12</v>
      </c>
      <c r="H1483" s="1">
        <v>0</v>
      </c>
    </row>
    <row r="1484" spans="1:8" hidden="1" x14ac:dyDescent="0.25">
      <c r="A1484">
        <v>830</v>
      </c>
      <c r="B1484">
        <v>3</v>
      </c>
      <c r="C1484">
        <v>7</v>
      </c>
      <c r="D1484">
        <v>2</v>
      </c>
      <c r="E1484">
        <v>2</v>
      </c>
      <c r="F1484" t="s">
        <v>451</v>
      </c>
      <c r="G1484" s="1">
        <v>51731.55</v>
      </c>
      <c r="H1484" s="1">
        <v>0</v>
      </c>
    </row>
    <row r="1485" spans="1:8" hidden="1" x14ac:dyDescent="0.25">
      <c r="A1485">
        <v>830</v>
      </c>
      <c r="B1485">
        <v>3</v>
      </c>
      <c r="C1485">
        <v>7</v>
      </c>
      <c r="D1485">
        <v>2</v>
      </c>
      <c r="E1485">
        <v>90</v>
      </c>
      <c r="F1485" t="s">
        <v>452</v>
      </c>
      <c r="G1485" s="1">
        <v>12214.79</v>
      </c>
      <c r="H1485" s="1">
        <v>0</v>
      </c>
    </row>
    <row r="1486" spans="1:8" hidden="1" x14ac:dyDescent="0.25">
      <c r="A1486">
        <v>830</v>
      </c>
      <c r="B1486">
        <v>3</v>
      </c>
      <c r="C1486">
        <v>7</v>
      </c>
      <c r="D1486">
        <v>3</v>
      </c>
      <c r="E1486">
        <v>2</v>
      </c>
      <c r="F1486" t="s">
        <v>453</v>
      </c>
      <c r="G1486" s="1">
        <v>815657.3</v>
      </c>
      <c r="H1486" s="1">
        <v>0</v>
      </c>
    </row>
    <row r="1487" spans="1:8" hidden="1" x14ac:dyDescent="0.25">
      <c r="A1487">
        <v>830</v>
      </c>
      <c r="B1487">
        <v>3</v>
      </c>
      <c r="C1487">
        <v>7</v>
      </c>
      <c r="D1487">
        <v>3</v>
      </c>
      <c r="E1487">
        <v>3</v>
      </c>
      <c r="F1487" t="s">
        <v>454</v>
      </c>
      <c r="G1487" s="1">
        <v>165699.12</v>
      </c>
      <c r="H1487" s="1">
        <v>0</v>
      </c>
    </row>
    <row r="1488" spans="1:8" hidden="1" x14ac:dyDescent="0.25">
      <c r="A1488">
        <v>830</v>
      </c>
      <c r="B1488">
        <v>3</v>
      </c>
      <c r="C1488">
        <v>7</v>
      </c>
      <c r="D1488">
        <v>3</v>
      </c>
      <c r="E1488">
        <v>90</v>
      </c>
      <c r="F1488" t="s">
        <v>455</v>
      </c>
      <c r="G1488" s="1">
        <v>142681.01999999999</v>
      </c>
      <c r="H1488" s="1">
        <v>0</v>
      </c>
    </row>
    <row r="1489" spans="1:8" hidden="1" x14ac:dyDescent="0.25">
      <c r="A1489">
        <v>830</v>
      </c>
      <c r="B1489">
        <v>3</v>
      </c>
      <c r="C1489">
        <v>8</v>
      </c>
      <c r="D1489">
        <v>1</v>
      </c>
      <c r="E1489">
        <v>1</v>
      </c>
      <c r="F1489" t="s">
        <v>456</v>
      </c>
      <c r="G1489" s="1">
        <v>178205.02</v>
      </c>
      <c r="H1489" s="1">
        <v>0</v>
      </c>
    </row>
    <row r="1490" spans="1:8" hidden="1" x14ac:dyDescent="0.25">
      <c r="A1490">
        <v>830</v>
      </c>
      <c r="B1490">
        <v>3</v>
      </c>
      <c r="C1490">
        <v>8</v>
      </c>
      <c r="D1490">
        <v>1</v>
      </c>
      <c r="E1490">
        <v>90</v>
      </c>
      <c r="F1490" t="s">
        <v>457</v>
      </c>
      <c r="G1490" s="1">
        <v>124948.42</v>
      </c>
      <c r="H1490" s="1">
        <v>0</v>
      </c>
    </row>
    <row r="1491" spans="1:8" hidden="1" x14ac:dyDescent="0.25">
      <c r="A1491">
        <v>830</v>
      </c>
      <c r="B1491">
        <v>3</v>
      </c>
      <c r="C1491">
        <v>8</v>
      </c>
      <c r="D1491">
        <v>2</v>
      </c>
      <c r="E1491">
        <v>1</v>
      </c>
      <c r="F1491" t="s">
        <v>458</v>
      </c>
      <c r="G1491" s="1">
        <v>114799.33</v>
      </c>
      <c r="H1491" s="1">
        <v>0</v>
      </c>
    </row>
    <row r="1492" spans="1:8" hidden="1" x14ac:dyDescent="0.25">
      <c r="A1492">
        <v>830</v>
      </c>
      <c r="B1492">
        <v>3</v>
      </c>
      <c r="C1492">
        <v>8</v>
      </c>
      <c r="D1492">
        <v>9</v>
      </c>
      <c r="E1492">
        <v>1</v>
      </c>
      <c r="F1492" t="s">
        <v>459</v>
      </c>
      <c r="G1492" s="1">
        <v>233378.51</v>
      </c>
      <c r="H1492" s="1">
        <v>0</v>
      </c>
    </row>
    <row r="1493" spans="1:8" hidden="1" x14ac:dyDescent="0.25">
      <c r="A1493">
        <v>830</v>
      </c>
      <c r="B1493">
        <v>3</v>
      </c>
      <c r="C1493">
        <v>9</v>
      </c>
      <c r="D1493">
        <v>9</v>
      </c>
      <c r="E1493">
        <v>90</v>
      </c>
      <c r="F1493" t="s">
        <v>460</v>
      </c>
      <c r="G1493" s="1">
        <v>247269.97</v>
      </c>
      <c r="H1493" s="1">
        <v>0</v>
      </c>
    </row>
    <row r="1494" spans="1:8" hidden="1" x14ac:dyDescent="0.25">
      <c r="A1494">
        <v>830</v>
      </c>
      <c r="B1494">
        <v>5</v>
      </c>
      <c r="C1494">
        <v>1</v>
      </c>
      <c r="D1494">
        <v>2</v>
      </c>
      <c r="E1494">
        <v>5</v>
      </c>
      <c r="F1494" t="s">
        <v>461</v>
      </c>
      <c r="G1494" s="1">
        <v>6493917.6299999999</v>
      </c>
      <c r="H1494" s="1">
        <v>298114.14</v>
      </c>
    </row>
    <row r="1495" spans="1:8" hidden="1" x14ac:dyDescent="0.25">
      <c r="A1495">
        <v>830</v>
      </c>
      <c r="B1495">
        <v>5</v>
      </c>
      <c r="C1495">
        <v>3</v>
      </c>
      <c r="D1495">
        <v>1</v>
      </c>
      <c r="E1495">
        <v>1</v>
      </c>
      <c r="F1495" t="s">
        <v>462</v>
      </c>
      <c r="G1495" s="1">
        <v>10009578.130000001</v>
      </c>
      <c r="H1495" s="1">
        <v>0</v>
      </c>
    </row>
    <row r="1496" spans="1:8" hidden="1" x14ac:dyDescent="0.25">
      <c r="A1496">
        <v>830</v>
      </c>
      <c r="B1496">
        <v>5</v>
      </c>
      <c r="C1496">
        <v>3</v>
      </c>
      <c r="D1496">
        <v>1</v>
      </c>
      <c r="E1496">
        <v>3</v>
      </c>
      <c r="F1496" t="s">
        <v>463</v>
      </c>
      <c r="G1496" s="1">
        <v>1818</v>
      </c>
      <c r="H1496" s="1">
        <v>0</v>
      </c>
    </row>
    <row r="1497" spans="1:8" hidden="1" x14ac:dyDescent="0.25">
      <c r="A1497">
        <v>830</v>
      </c>
      <c r="B1497">
        <v>5</v>
      </c>
      <c r="C1497">
        <v>3</v>
      </c>
      <c r="D1497">
        <v>1</v>
      </c>
      <c r="E1497">
        <v>5</v>
      </c>
      <c r="F1497" t="s">
        <v>464</v>
      </c>
      <c r="G1497" s="1">
        <v>76316.53</v>
      </c>
      <c r="H1497" s="1">
        <v>0</v>
      </c>
    </row>
    <row r="1498" spans="1:8" hidden="1" x14ac:dyDescent="0.25">
      <c r="A1498">
        <v>830</v>
      </c>
      <c r="B1498">
        <v>5</v>
      </c>
      <c r="C1498">
        <v>4</v>
      </c>
      <c r="D1498">
        <v>1</v>
      </c>
      <c r="E1498">
        <v>1</v>
      </c>
      <c r="F1498" t="s">
        <v>465</v>
      </c>
      <c r="G1498" s="1">
        <v>19649466.920000002</v>
      </c>
      <c r="H1498" s="1">
        <v>350</v>
      </c>
    </row>
    <row r="1499" spans="1:8" hidden="1" x14ac:dyDescent="0.25">
      <c r="A1499">
        <v>830</v>
      </c>
      <c r="B1499">
        <v>5</v>
      </c>
      <c r="C1499">
        <v>4</v>
      </c>
      <c r="D1499">
        <v>1</v>
      </c>
      <c r="E1499">
        <v>90</v>
      </c>
      <c r="F1499" t="s">
        <v>467</v>
      </c>
      <c r="G1499" s="1">
        <v>70691.929999999993</v>
      </c>
      <c r="H1499" s="1">
        <v>0</v>
      </c>
    </row>
    <row r="1500" spans="1:8" hidden="1" x14ac:dyDescent="0.25">
      <c r="A1500">
        <v>830</v>
      </c>
      <c r="B1500">
        <v>5</v>
      </c>
      <c r="C1500">
        <v>4</v>
      </c>
      <c r="D1500">
        <v>7</v>
      </c>
      <c r="E1500">
        <v>1</v>
      </c>
      <c r="F1500" t="s">
        <v>468</v>
      </c>
      <c r="G1500" s="1">
        <v>24746779.219999999</v>
      </c>
      <c r="H1500" s="1">
        <v>0</v>
      </c>
    </row>
    <row r="1501" spans="1:8" hidden="1" x14ac:dyDescent="0.25">
      <c r="A1501">
        <v>830</v>
      </c>
      <c r="B1501">
        <v>5</v>
      </c>
      <c r="C1501">
        <v>4</v>
      </c>
      <c r="D1501">
        <v>7</v>
      </c>
      <c r="E1501">
        <v>2</v>
      </c>
      <c r="F1501" t="s">
        <v>469</v>
      </c>
      <c r="G1501" s="1">
        <v>453319.1</v>
      </c>
      <c r="H1501" s="1">
        <v>0</v>
      </c>
    </row>
    <row r="1502" spans="1:8" hidden="1" x14ac:dyDescent="0.25">
      <c r="A1502">
        <v>830</v>
      </c>
      <c r="B1502">
        <v>5</v>
      </c>
      <c r="C1502">
        <v>4</v>
      </c>
      <c r="D1502">
        <v>7</v>
      </c>
      <c r="E1502">
        <v>90</v>
      </c>
      <c r="F1502" t="s">
        <v>470</v>
      </c>
      <c r="G1502" s="1">
        <v>221021.8</v>
      </c>
      <c r="H1502" s="1">
        <v>0</v>
      </c>
    </row>
    <row r="1503" spans="1:8" hidden="1" x14ac:dyDescent="0.25">
      <c r="A1503">
        <v>830</v>
      </c>
      <c r="B1503">
        <v>5</v>
      </c>
      <c r="C1503">
        <v>4</v>
      </c>
      <c r="D1503">
        <v>9</v>
      </c>
      <c r="E1503">
        <v>1</v>
      </c>
      <c r="F1503" t="s">
        <v>471</v>
      </c>
      <c r="G1503" s="1">
        <v>147436.79999999999</v>
      </c>
      <c r="H1503" s="1">
        <v>0</v>
      </c>
    </row>
    <row r="1504" spans="1:8" hidden="1" x14ac:dyDescent="0.25">
      <c r="A1504">
        <v>830</v>
      </c>
      <c r="B1504">
        <v>6</v>
      </c>
      <c r="C1504">
        <v>1</v>
      </c>
      <c r="D1504">
        <v>1</v>
      </c>
      <c r="E1504">
        <v>1</v>
      </c>
      <c r="F1504" t="s">
        <v>510</v>
      </c>
      <c r="G1504" s="1">
        <v>577449.73</v>
      </c>
      <c r="H1504" s="1">
        <v>0</v>
      </c>
    </row>
    <row r="1505" spans="1:8" hidden="1" x14ac:dyDescent="0.25">
      <c r="A1505">
        <v>830</v>
      </c>
      <c r="B1505">
        <v>6</v>
      </c>
      <c r="C1505">
        <v>1</v>
      </c>
      <c r="D1505">
        <v>2</v>
      </c>
      <c r="E1505">
        <v>1</v>
      </c>
      <c r="F1505" t="s">
        <v>511</v>
      </c>
      <c r="G1505" s="1">
        <v>157563.04</v>
      </c>
      <c r="H1505" s="1">
        <v>0</v>
      </c>
    </row>
    <row r="1506" spans="1:8" hidden="1" x14ac:dyDescent="0.25">
      <c r="A1506">
        <v>830</v>
      </c>
      <c r="B1506">
        <v>6</v>
      </c>
      <c r="C1506">
        <v>1</v>
      </c>
      <c r="D1506">
        <v>2</v>
      </c>
      <c r="E1506">
        <v>2</v>
      </c>
      <c r="F1506" t="s">
        <v>512</v>
      </c>
      <c r="G1506" s="1">
        <v>313035.67</v>
      </c>
      <c r="H1506" s="1">
        <v>0</v>
      </c>
    </row>
    <row r="1507" spans="1:8" hidden="1" x14ac:dyDescent="0.25">
      <c r="A1507">
        <v>830</v>
      </c>
      <c r="B1507">
        <v>6</v>
      </c>
      <c r="C1507">
        <v>1</v>
      </c>
      <c r="D1507">
        <v>2</v>
      </c>
      <c r="E1507">
        <v>5</v>
      </c>
      <c r="F1507" t="s">
        <v>514</v>
      </c>
      <c r="G1507" s="1">
        <v>7063.48</v>
      </c>
      <c r="H1507" s="1">
        <v>0</v>
      </c>
    </row>
    <row r="1508" spans="1:8" hidden="1" x14ac:dyDescent="0.25">
      <c r="A1508">
        <v>830</v>
      </c>
      <c r="B1508">
        <v>6</v>
      </c>
      <c r="C1508">
        <v>1</v>
      </c>
      <c r="D1508">
        <v>2</v>
      </c>
      <c r="E1508">
        <v>90</v>
      </c>
      <c r="F1508" t="s">
        <v>515</v>
      </c>
      <c r="G1508" s="1">
        <v>290507.15000000002</v>
      </c>
      <c r="H1508" s="1">
        <v>0</v>
      </c>
    </row>
    <row r="1509" spans="1:8" hidden="1" x14ac:dyDescent="0.25">
      <c r="A1509">
        <v>830</v>
      </c>
      <c r="B1509">
        <v>6</v>
      </c>
      <c r="C1509">
        <v>3</v>
      </c>
      <c r="D1509">
        <v>1</v>
      </c>
      <c r="E1509">
        <v>1</v>
      </c>
      <c r="F1509" t="s">
        <v>517</v>
      </c>
      <c r="G1509" s="1">
        <v>477973.69</v>
      </c>
      <c r="H1509" s="1">
        <v>0</v>
      </c>
    </row>
    <row r="1510" spans="1:8" hidden="1" x14ac:dyDescent="0.25">
      <c r="A1510">
        <v>830</v>
      </c>
      <c r="B1510">
        <v>6</v>
      </c>
      <c r="C1510">
        <v>3</v>
      </c>
      <c r="D1510">
        <v>3</v>
      </c>
      <c r="E1510">
        <v>1</v>
      </c>
      <c r="F1510" t="s">
        <v>519</v>
      </c>
      <c r="G1510" s="1">
        <v>61596</v>
      </c>
      <c r="H1510" s="1">
        <v>0</v>
      </c>
    </row>
    <row r="1511" spans="1:8" hidden="1" x14ac:dyDescent="0.25">
      <c r="A1511">
        <v>830</v>
      </c>
      <c r="B1511">
        <v>6</v>
      </c>
      <c r="C1511">
        <v>4</v>
      </c>
      <c r="D1511">
        <v>1</v>
      </c>
      <c r="E1511">
        <v>90</v>
      </c>
      <c r="F1511" t="s">
        <v>520</v>
      </c>
      <c r="G1511" s="1">
        <v>48193242.509999998</v>
      </c>
      <c r="H1511" s="1">
        <v>0</v>
      </c>
    </row>
    <row r="1512" spans="1:8" hidden="1" x14ac:dyDescent="0.25">
      <c r="A1512">
        <v>830</v>
      </c>
      <c r="B1512">
        <v>6</v>
      </c>
      <c r="C1512">
        <v>4</v>
      </c>
      <c r="D1512">
        <v>2</v>
      </c>
      <c r="E1512">
        <v>90</v>
      </c>
      <c r="F1512" t="s">
        <v>521</v>
      </c>
      <c r="G1512" s="1">
        <v>5962758.8499999996</v>
      </c>
      <c r="H1512" s="1">
        <v>0</v>
      </c>
    </row>
    <row r="1513" spans="1:8" hidden="1" x14ac:dyDescent="0.25">
      <c r="A1513">
        <v>830</v>
      </c>
      <c r="B1513">
        <v>6</v>
      </c>
      <c r="C1513">
        <v>4</v>
      </c>
      <c r="D1513">
        <v>3</v>
      </c>
      <c r="E1513">
        <v>90</v>
      </c>
      <c r="F1513" t="s">
        <v>521</v>
      </c>
      <c r="G1513" s="1">
        <v>4391642.51</v>
      </c>
      <c r="H1513" s="1">
        <v>0</v>
      </c>
    </row>
    <row r="1514" spans="1:8" hidden="1" x14ac:dyDescent="0.25">
      <c r="A1514">
        <v>830</v>
      </c>
      <c r="B1514">
        <v>6</v>
      </c>
      <c r="C1514">
        <v>5</v>
      </c>
      <c r="D1514">
        <v>1</v>
      </c>
      <c r="E1514">
        <v>1</v>
      </c>
      <c r="F1514" t="s">
        <v>523</v>
      </c>
      <c r="G1514" s="1">
        <v>34399.29</v>
      </c>
      <c r="H1514" s="1">
        <v>0</v>
      </c>
    </row>
    <row r="1515" spans="1:8" hidden="1" x14ac:dyDescent="0.25">
      <c r="A1515">
        <v>830</v>
      </c>
      <c r="B1515">
        <v>6</v>
      </c>
      <c r="C1515">
        <v>5</v>
      </c>
      <c r="D1515">
        <v>7</v>
      </c>
      <c r="E1515">
        <v>90</v>
      </c>
      <c r="F1515" t="s">
        <v>297</v>
      </c>
      <c r="G1515" s="1">
        <v>9580347.9600000009</v>
      </c>
      <c r="H1515" s="1">
        <v>0</v>
      </c>
    </row>
    <row r="1516" spans="1:8" hidden="1" x14ac:dyDescent="0.25">
      <c r="A1516">
        <v>830</v>
      </c>
      <c r="B1516">
        <v>6</v>
      </c>
      <c r="C1516">
        <v>6</v>
      </c>
      <c r="D1516">
        <v>1</v>
      </c>
      <c r="E1516">
        <v>90</v>
      </c>
      <c r="F1516" t="s">
        <v>499</v>
      </c>
      <c r="G1516" s="1">
        <v>251605.42</v>
      </c>
      <c r="H1516" s="1">
        <v>0</v>
      </c>
    </row>
    <row r="1517" spans="1:8" hidden="1" x14ac:dyDescent="0.25">
      <c r="A1517">
        <v>830</v>
      </c>
      <c r="B1517">
        <v>6</v>
      </c>
      <c r="C1517">
        <v>6</v>
      </c>
      <c r="D1517">
        <v>5</v>
      </c>
      <c r="E1517">
        <v>6</v>
      </c>
      <c r="F1517" t="s">
        <v>430</v>
      </c>
      <c r="G1517" s="1">
        <v>1033349.62</v>
      </c>
      <c r="H1517" s="1">
        <v>0</v>
      </c>
    </row>
    <row r="1518" spans="1:8" hidden="1" x14ac:dyDescent="0.25">
      <c r="A1518">
        <v>830</v>
      </c>
      <c r="B1518">
        <v>6</v>
      </c>
      <c r="C1518">
        <v>7</v>
      </c>
      <c r="D1518">
        <v>1</v>
      </c>
      <c r="E1518">
        <v>1</v>
      </c>
      <c r="F1518" t="s">
        <v>523</v>
      </c>
      <c r="G1518" s="1">
        <v>10096628.18</v>
      </c>
      <c r="H1518" s="1">
        <v>0</v>
      </c>
    </row>
    <row r="1519" spans="1:8" hidden="1" x14ac:dyDescent="0.25">
      <c r="A1519">
        <v>830</v>
      </c>
      <c r="B1519">
        <v>6</v>
      </c>
      <c r="C1519">
        <v>7</v>
      </c>
      <c r="D1519">
        <v>1</v>
      </c>
      <c r="E1519">
        <v>90</v>
      </c>
      <c r="F1519" t="s">
        <v>499</v>
      </c>
      <c r="G1519" s="1">
        <v>256241.51</v>
      </c>
      <c r="H1519" s="1">
        <v>0</v>
      </c>
    </row>
    <row r="1520" spans="1:8" hidden="1" x14ac:dyDescent="0.25">
      <c r="A1520">
        <v>830</v>
      </c>
      <c r="B1520">
        <v>6</v>
      </c>
      <c r="C1520">
        <v>7</v>
      </c>
      <c r="D1520">
        <v>2</v>
      </c>
      <c r="E1520">
        <v>90</v>
      </c>
      <c r="F1520" t="s">
        <v>499</v>
      </c>
      <c r="G1520" s="1">
        <v>524680.57999999996</v>
      </c>
      <c r="H1520" s="1">
        <v>0</v>
      </c>
    </row>
    <row r="1521" spans="1:8" hidden="1" x14ac:dyDescent="0.25">
      <c r="A1521">
        <v>830</v>
      </c>
      <c r="B1521">
        <v>6</v>
      </c>
      <c r="C1521">
        <v>7</v>
      </c>
      <c r="D1521">
        <v>7</v>
      </c>
      <c r="E1521">
        <v>90</v>
      </c>
      <c r="F1521" t="s">
        <v>297</v>
      </c>
      <c r="G1521" s="1">
        <v>216714676.49000001</v>
      </c>
      <c r="H1521" s="1">
        <v>398818.94</v>
      </c>
    </row>
    <row r="1522" spans="1:8" hidden="1" x14ac:dyDescent="0.25">
      <c r="A1522">
        <v>830</v>
      </c>
      <c r="B1522">
        <v>8</v>
      </c>
      <c r="C1522">
        <v>1</v>
      </c>
      <c r="D1522">
        <v>6</v>
      </c>
      <c r="E1522">
        <v>89</v>
      </c>
      <c r="F1522" t="s">
        <v>616</v>
      </c>
      <c r="G1522" s="1">
        <v>11413578.1</v>
      </c>
      <c r="H1522" s="1">
        <v>0</v>
      </c>
    </row>
    <row r="1523" spans="1:8" hidden="1" x14ac:dyDescent="0.25">
      <c r="A1523">
        <v>835</v>
      </c>
      <c r="B1523">
        <v>0</v>
      </c>
      <c r="C1523">
        <v>0</v>
      </c>
      <c r="D1523">
        <v>0</v>
      </c>
      <c r="E1523">
        <v>0</v>
      </c>
      <c r="F1523" t="s">
        <v>525</v>
      </c>
      <c r="G1523" s="1">
        <v>1244301.9099999999</v>
      </c>
      <c r="H1523" s="1">
        <v>600107310.98000002</v>
      </c>
    </row>
    <row r="1524" spans="1:8" hidden="1" x14ac:dyDescent="0.25">
      <c r="A1524">
        <v>900</v>
      </c>
      <c r="B1524">
        <v>1</v>
      </c>
      <c r="C1524">
        <v>1</v>
      </c>
      <c r="D1524">
        <v>0</v>
      </c>
      <c r="E1524">
        <v>0</v>
      </c>
      <c r="F1524" t="s">
        <v>527</v>
      </c>
      <c r="G1524" s="1">
        <v>76392310.569999993</v>
      </c>
      <c r="H1524" s="1">
        <v>76392310.569999993</v>
      </c>
    </row>
    <row r="1525" spans="1:8" hidden="1" x14ac:dyDescent="0.25">
      <c r="A1525">
        <v>900</v>
      </c>
      <c r="B1525">
        <v>1</v>
      </c>
      <c r="C1525">
        <v>2</v>
      </c>
      <c r="D1525">
        <v>0</v>
      </c>
      <c r="E1525">
        <v>0</v>
      </c>
      <c r="F1525" t="s">
        <v>528</v>
      </c>
      <c r="G1525" s="1">
        <v>46265949.460000001</v>
      </c>
      <c r="H1525" s="1">
        <v>46265949.460000001</v>
      </c>
    </row>
    <row r="1526" spans="1:8" hidden="1" x14ac:dyDescent="0.25">
      <c r="A1526">
        <v>900</v>
      </c>
      <c r="B1526">
        <v>1</v>
      </c>
      <c r="C1526">
        <v>3</v>
      </c>
      <c r="D1526">
        <v>0</v>
      </c>
      <c r="E1526">
        <v>0</v>
      </c>
      <c r="F1526" t="s">
        <v>529</v>
      </c>
      <c r="G1526" s="1">
        <v>11302917.390000001</v>
      </c>
      <c r="H1526" s="1">
        <v>11302917.390000001</v>
      </c>
    </row>
    <row r="1527" spans="1:8" hidden="1" x14ac:dyDescent="0.25">
      <c r="A1527">
        <v>900</v>
      </c>
      <c r="B1527">
        <v>1</v>
      </c>
      <c r="C1527">
        <v>5</v>
      </c>
      <c r="D1527">
        <v>0</v>
      </c>
      <c r="E1527">
        <v>0</v>
      </c>
      <c r="F1527" t="s">
        <v>530</v>
      </c>
      <c r="G1527" s="1">
        <v>441200</v>
      </c>
      <c r="H1527" s="1">
        <v>441200</v>
      </c>
    </row>
    <row r="1528" spans="1:8" hidden="1" x14ac:dyDescent="0.25">
      <c r="A1528">
        <v>900</v>
      </c>
      <c r="B1528">
        <v>2</v>
      </c>
      <c r="C1528">
        <v>1</v>
      </c>
      <c r="D1528">
        <v>0</v>
      </c>
      <c r="E1528">
        <v>0</v>
      </c>
      <c r="F1528" t="s">
        <v>527</v>
      </c>
      <c r="G1528" s="1">
        <v>14271145.949999999</v>
      </c>
      <c r="H1528" s="1">
        <v>14271145.949999999</v>
      </c>
    </row>
    <row r="1529" spans="1:8" hidden="1" x14ac:dyDescent="0.25">
      <c r="A1529">
        <v>900</v>
      </c>
      <c r="B1529">
        <v>2</v>
      </c>
      <c r="C1529">
        <v>2</v>
      </c>
      <c r="D1529">
        <v>0</v>
      </c>
      <c r="E1529">
        <v>0</v>
      </c>
      <c r="F1529" t="s">
        <v>528</v>
      </c>
      <c r="G1529" s="1">
        <v>5432013.4000000004</v>
      </c>
      <c r="H1529" s="1">
        <v>5432013.4000000004</v>
      </c>
    </row>
    <row r="1530" spans="1:8" hidden="1" x14ac:dyDescent="0.25">
      <c r="A1530">
        <v>900</v>
      </c>
      <c r="B1530">
        <v>2</v>
      </c>
      <c r="C1530">
        <v>3</v>
      </c>
      <c r="D1530">
        <v>0</v>
      </c>
      <c r="E1530">
        <v>0</v>
      </c>
      <c r="F1530" t="s">
        <v>529</v>
      </c>
      <c r="G1530" s="1">
        <v>2219162.5499999998</v>
      </c>
      <c r="H1530" s="1">
        <v>2219162.5499999998</v>
      </c>
    </row>
    <row r="1531" spans="1:8" hidden="1" x14ac:dyDescent="0.25">
      <c r="A1531">
        <v>900</v>
      </c>
      <c r="B1531">
        <v>3</v>
      </c>
      <c r="C1531">
        <v>1</v>
      </c>
      <c r="D1531">
        <v>0</v>
      </c>
      <c r="E1531">
        <v>0</v>
      </c>
      <c r="F1531" t="s">
        <v>531</v>
      </c>
      <c r="G1531" s="1">
        <v>46750</v>
      </c>
      <c r="H1531" s="1">
        <v>46750</v>
      </c>
    </row>
    <row r="1532" spans="1:8" hidden="1" x14ac:dyDescent="0.25">
      <c r="A1532">
        <v>900</v>
      </c>
      <c r="B1532">
        <v>3</v>
      </c>
      <c r="C1532">
        <v>2</v>
      </c>
      <c r="D1532">
        <v>0</v>
      </c>
      <c r="E1532">
        <v>0</v>
      </c>
      <c r="F1532" t="s">
        <v>532</v>
      </c>
      <c r="G1532" s="1">
        <v>58434416.200000003</v>
      </c>
      <c r="H1532" s="1">
        <v>58434416.200000003</v>
      </c>
    </row>
    <row r="1533" spans="1:8" hidden="1" x14ac:dyDescent="0.25">
      <c r="A1533">
        <v>900</v>
      </c>
      <c r="B1533">
        <v>3</v>
      </c>
      <c r="C1533">
        <v>3</v>
      </c>
      <c r="D1533">
        <v>0</v>
      </c>
      <c r="E1533">
        <v>0</v>
      </c>
      <c r="F1533" t="s">
        <v>533</v>
      </c>
      <c r="G1533" s="1">
        <v>7505942.4299999997</v>
      </c>
      <c r="H1533" s="1">
        <v>7505942.4299999997</v>
      </c>
    </row>
    <row r="1534" spans="1:8" hidden="1" x14ac:dyDescent="0.25">
      <c r="A1534">
        <v>900</v>
      </c>
      <c r="B1534">
        <v>3</v>
      </c>
      <c r="C1534">
        <v>4</v>
      </c>
      <c r="D1534">
        <v>0</v>
      </c>
      <c r="E1534">
        <v>0</v>
      </c>
      <c r="F1534" t="s">
        <v>534</v>
      </c>
      <c r="G1534" s="1">
        <v>35913512.399999999</v>
      </c>
      <c r="H1534" s="1">
        <v>35913512.399999999</v>
      </c>
    </row>
    <row r="1535" spans="1:8" hidden="1" x14ac:dyDescent="0.25">
      <c r="A1535">
        <v>900</v>
      </c>
      <c r="B1535">
        <v>3</v>
      </c>
      <c r="C1535">
        <v>5</v>
      </c>
      <c r="D1535">
        <v>0</v>
      </c>
      <c r="E1535">
        <v>0</v>
      </c>
      <c r="F1535" t="s">
        <v>535</v>
      </c>
      <c r="G1535" s="1">
        <v>59478928.350000001</v>
      </c>
      <c r="H1535" s="1">
        <v>59478928.350000001</v>
      </c>
    </row>
    <row r="1536" spans="1:8" hidden="1" x14ac:dyDescent="0.25">
      <c r="A1536">
        <v>900</v>
      </c>
      <c r="B1536">
        <v>3</v>
      </c>
      <c r="C1536">
        <v>6</v>
      </c>
      <c r="D1536">
        <v>0</v>
      </c>
      <c r="E1536">
        <v>0</v>
      </c>
      <c r="F1536" t="s">
        <v>536</v>
      </c>
      <c r="G1536" s="1">
        <v>4413050.75</v>
      </c>
      <c r="H1536" s="1">
        <v>4413050.75</v>
      </c>
    </row>
    <row r="1537" spans="1:8" hidden="1" x14ac:dyDescent="0.25">
      <c r="A1537">
        <v>900</v>
      </c>
      <c r="B1537">
        <v>3</v>
      </c>
      <c r="C1537">
        <v>7</v>
      </c>
      <c r="D1537">
        <v>0</v>
      </c>
      <c r="E1537">
        <v>0</v>
      </c>
      <c r="F1537" t="s">
        <v>537</v>
      </c>
      <c r="G1537" s="1">
        <v>4286297.79</v>
      </c>
      <c r="H1537" s="1">
        <v>4286297.79</v>
      </c>
    </row>
    <row r="1538" spans="1:8" hidden="1" x14ac:dyDescent="0.25">
      <c r="A1538">
        <v>900</v>
      </c>
      <c r="B1538">
        <v>3</v>
      </c>
      <c r="C1538">
        <v>8</v>
      </c>
      <c r="D1538">
        <v>0</v>
      </c>
      <c r="E1538">
        <v>0</v>
      </c>
      <c r="F1538" t="s">
        <v>538</v>
      </c>
      <c r="G1538" s="1">
        <v>1221640.5</v>
      </c>
      <c r="H1538" s="1">
        <v>1221640.5</v>
      </c>
    </row>
    <row r="1539" spans="1:8" hidden="1" x14ac:dyDescent="0.25">
      <c r="A1539">
        <v>900</v>
      </c>
      <c r="B1539">
        <v>3</v>
      </c>
      <c r="C1539">
        <v>9</v>
      </c>
      <c r="D1539">
        <v>0</v>
      </c>
      <c r="E1539">
        <v>0</v>
      </c>
      <c r="F1539" t="s">
        <v>539</v>
      </c>
      <c r="G1539" s="1">
        <v>752730.03</v>
      </c>
      <c r="H1539" s="1">
        <v>752730.03</v>
      </c>
    </row>
    <row r="1540" spans="1:8" hidden="1" x14ac:dyDescent="0.25">
      <c r="A1540">
        <v>900</v>
      </c>
      <c r="B1540">
        <v>5</v>
      </c>
      <c r="C1540">
        <v>1</v>
      </c>
      <c r="D1540">
        <v>0</v>
      </c>
      <c r="E1540">
        <v>0</v>
      </c>
      <c r="F1540" t="s">
        <v>540</v>
      </c>
      <c r="G1540" s="1">
        <v>8312496.5099999998</v>
      </c>
      <c r="H1540" s="1">
        <v>8312496.5099999998</v>
      </c>
    </row>
    <row r="1541" spans="1:8" hidden="1" x14ac:dyDescent="0.25">
      <c r="A1541">
        <v>900</v>
      </c>
      <c r="B1541">
        <v>5</v>
      </c>
      <c r="C1541">
        <v>3</v>
      </c>
      <c r="D1541">
        <v>0</v>
      </c>
      <c r="E1541">
        <v>0</v>
      </c>
      <c r="F1541" t="s">
        <v>541</v>
      </c>
      <c r="G1541" s="1">
        <v>11845378.34</v>
      </c>
      <c r="H1541" s="1">
        <v>11845378.34</v>
      </c>
    </row>
    <row r="1542" spans="1:8" hidden="1" x14ac:dyDescent="0.25">
      <c r="A1542">
        <v>900</v>
      </c>
      <c r="B1542">
        <v>5</v>
      </c>
      <c r="C1542">
        <v>4</v>
      </c>
      <c r="D1542">
        <v>0</v>
      </c>
      <c r="E1542">
        <v>0</v>
      </c>
      <c r="F1542" t="s">
        <v>542</v>
      </c>
      <c r="G1542" s="1">
        <v>59140433.869999997</v>
      </c>
      <c r="H1542" s="1">
        <v>59140433.869999997</v>
      </c>
    </row>
    <row r="1543" spans="1:8" hidden="1" x14ac:dyDescent="0.25">
      <c r="A1543">
        <v>900</v>
      </c>
      <c r="B1543">
        <v>6</v>
      </c>
      <c r="C1543">
        <v>1</v>
      </c>
      <c r="D1543">
        <v>0</v>
      </c>
      <c r="E1543">
        <v>0</v>
      </c>
      <c r="F1543" t="s">
        <v>543</v>
      </c>
      <c r="G1543" s="1">
        <v>8947988.9299999997</v>
      </c>
      <c r="H1543" s="1">
        <v>8947988.9299999997</v>
      </c>
    </row>
    <row r="1544" spans="1:8" hidden="1" x14ac:dyDescent="0.25">
      <c r="A1544">
        <v>900</v>
      </c>
      <c r="B1544">
        <v>6</v>
      </c>
      <c r="C1544">
        <v>2</v>
      </c>
      <c r="D1544">
        <v>0</v>
      </c>
      <c r="E1544">
        <v>0</v>
      </c>
      <c r="F1544" t="s">
        <v>544</v>
      </c>
      <c r="G1544" s="1">
        <v>1893067</v>
      </c>
      <c r="H1544" s="1">
        <v>1893067</v>
      </c>
    </row>
    <row r="1545" spans="1:8" hidden="1" x14ac:dyDescent="0.25">
      <c r="A1545">
        <v>900</v>
      </c>
      <c r="B1545">
        <v>6</v>
      </c>
      <c r="C1545">
        <v>3</v>
      </c>
      <c r="D1545">
        <v>0</v>
      </c>
      <c r="E1545">
        <v>0</v>
      </c>
      <c r="F1545" t="s">
        <v>545</v>
      </c>
      <c r="G1545" s="1">
        <v>1781737.61</v>
      </c>
      <c r="H1545" s="1">
        <v>1781737.61</v>
      </c>
    </row>
    <row r="1546" spans="1:8" hidden="1" x14ac:dyDescent="0.25">
      <c r="A1546">
        <v>900</v>
      </c>
      <c r="B1546">
        <v>6</v>
      </c>
      <c r="C1546">
        <v>4</v>
      </c>
      <c r="D1546">
        <v>0</v>
      </c>
      <c r="E1546">
        <v>0</v>
      </c>
      <c r="F1546" t="s">
        <v>546</v>
      </c>
      <c r="G1546" s="1">
        <v>73308649.560000002</v>
      </c>
      <c r="H1546" s="1">
        <v>73308649.560000002</v>
      </c>
    </row>
    <row r="1547" spans="1:8" hidden="1" x14ac:dyDescent="0.25">
      <c r="A1547">
        <v>900</v>
      </c>
      <c r="B1547">
        <v>6</v>
      </c>
      <c r="C1547">
        <v>5</v>
      </c>
      <c r="D1547">
        <v>0</v>
      </c>
      <c r="E1547">
        <v>0</v>
      </c>
      <c r="F1547" t="s">
        <v>547</v>
      </c>
      <c r="G1547" s="1">
        <v>16950015.09</v>
      </c>
      <c r="H1547" s="1">
        <v>16950015.09</v>
      </c>
    </row>
    <row r="1548" spans="1:8" hidden="1" x14ac:dyDescent="0.25">
      <c r="A1548">
        <v>900</v>
      </c>
      <c r="B1548">
        <v>6</v>
      </c>
      <c r="C1548">
        <v>6</v>
      </c>
      <c r="D1548">
        <v>0</v>
      </c>
      <c r="E1548">
        <v>0</v>
      </c>
      <c r="F1548" t="s">
        <v>548</v>
      </c>
      <c r="G1548" s="1">
        <v>1985652.96</v>
      </c>
      <c r="H1548" s="1">
        <v>1985652.96</v>
      </c>
    </row>
    <row r="1549" spans="1:8" hidden="1" x14ac:dyDescent="0.25">
      <c r="A1549">
        <v>900</v>
      </c>
      <c r="B1549">
        <v>6</v>
      </c>
      <c r="C1549">
        <v>7</v>
      </c>
      <c r="D1549">
        <v>0</v>
      </c>
      <c r="E1549">
        <v>0</v>
      </c>
      <c r="F1549" t="s">
        <v>549</v>
      </c>
      <c r="G1549" s="1">
        <v>287766901.94999999</v>
      </c>
      <c r="H1549" s="1">
        <v>287766901.94999999</v>
      </c>
    </row>
    <row r="1550" spans="1:8" hidden="1" x14ac:dyDescent="0.25">
      <c r="A1550">
        <v>900</v>
      </c>
      <c r="B1550">
        <v>8</v>
      </c>
      <c r="C1550">
        <v>1</v>
      </c>
      <c r="D1550">
        <v>0</v>
      </c>
      <c r="E1550">
        <v>0</v>
      </c>
      <c r="F1550" t="s">
        <v>550</v>
      </c>
      <c r="G1550" s="1">
        <v>22827156.199999999</v>
      </c>
      <c r="H1550" s="1">
        <v>22827156.199999999</v>
      </c>
    </row>
    <row r="1551" spans="1:8" hidden="1" x14ac:dyDescent="0.25">
      <c r="A1551">
        <v>901</v>
      </c>
      <c r="B1551">
        <v>1</v>
      </c>
      <c r="C1551">
        <v>1</v>
      </c>
      <c r="D1551">
        <v>1</v>
      </c>
      <c r="E1551">
        <v>0</v>
      </c>
      <c r="F1551" t="s">
        <v>527</v>
      </c>
      <c r="G1551" s="1">
        <v>16631100</v>
      </c>
      <c r="H1551" s="1">
        <v>71467100</v>
      </c>
    </row>
    <row r="1552" spans="1:8" hidden="1" x14ac:dyDescent="0.25">
      <c r="A1552">
        <v>901</v>
      </c>
      <c r="B1552">
        <v>1</v>
      </c>
      <c r="C1552">
        <v>1</v>
      </c>
      <c r="D1552">
        <v>2</v>
      </c>
      <c r="E1552">
        <v>0</v>
      </c>
      <c r="F1552" t="s">
        <v>528</v>
      </c>
      <c r="G1552" s="1">
        <v>10579780</v>
      </c>
      <c r="H1552" s="1">
        <v>43743780</v>
      </c>
    </row>
    <row r="1553" spans="1:8" hidden="1" x14ac:dyDescent="0.25">
      <c r="A1553">
        <v>901</v>
      </c>
      <c r="B1553">
        <v>1</v>
      </c>
      <c r="C1553">
        <v>1</v>
      </c>
      <c r="D1553">
        <v>3</v>
      </c>
      <c r="E1553">
        <v>0</v>
      </c>
      <c r="F1553" t="s">
        <v>529</v>
      </c>
      <c r="G1553" s="1">
        <v>2730200</v>
      </c>
      <c r="H1553" s="1">
        <v>10827200</v>
      </c>
    </row>
    <row r="1554" spans="1:8" hidden="1" x14ac:dyDescent="0.25">
      <c r="A1554">
        <v>901</v>
      </c>
      <c r="B1554">
        <v>1</v>
      </c>
      <c r="C1554">
        <v>1</v>
      </c>
      <c r="D1554">
        <v>5</v>
      </c>
      <c r="E1554">
        <v>0</v>
      </c>
      <c r="F1554" t="s">
        <v>530</v>
      </c>
      <c r="G1554" s="1">
        <v>61200</v>
      </c>
      <c r="H1554" s="1">
        <v>251200</v>
      </c>
    </row>
    <row r="1555" spans="1:8" hidden="1" x14ac:dyDescent="0.25">
      <c r="A1555">
        <v>901</v>
      </c>
      <c r="B1555">
        <v>1</v>
      </c>
      <c r="C1555">
        <v>2</v>
      </c>
      <c r="D1555">
        <v>1</v>
      </c>
      <c r="E1555">
        <v>0</v>
      </c>
      <c r="F1555" t="s">
        <v>527</v>
      </c>
      <c r="G1555" s="1">
        <v>3129700</v>
      </c>
      <c r="H1555" s="1">
        <v>13717700</v>
      </c>
    </row>
    <row r="1556" spans="1:8" hidden="1" x14ac:dyDescent="0.25">
      <c r="A1556">
        <v>901</v>
      </c>
      <c r="B1556">
        <v>1</v>
      </c>
      <c r="C1556">
        <v>2</v>
      </c>
      <c r="D1556">
        <v>2</v>
      </c>
      <c r="E1556">
        <v>0</v>
      </c>
      <c r="F1556" t="s">
        <v>528</v>
      </c>
      <c r="G1556" s="1">
        <v>1078820</v>
      </c>
      <c r="H1556" s="1">
        <v>4826820</v>
      </c>
    </row>
    <row r="1557" spans="1:8" hidden="1" x14ac:dyDescent="0.25">
      <c r="A1557">
        <v>901</v>
      </c>
      <c r="B1557">
        <v>1</v>
      </c>
      <c r="C1557">
        <v>2</v>
      </c>
      <c r="D1557">
        <v>3</v>
      </c>
      <c r="E1557">
        <v>0</v>
      </c>
      <c r="F1557" t="s">
        <v>529</v>
      </c>
      <c r="G1557" s="1">
        <v>504560</v>
      </c>
      <c r="H1557" s="1">
        <v>2130560</v>
      </c>
    </row>
    <row r="1558" spans="1:8" hidden="1" x14ac:dyDescent="0.25">
      <c r="A1558">
        <v>901</v>
      </c>
      <c r="B1558">
        <v>1</v>
      </c>
      <c r="C1558">
        <v>3</v>
      </c>
      <c r="D1558">
        <v>1</v>
      </c>
      <c r="E1558">
        <v>0</v>
      </c>
      <c r="F1558" t="s">
        <v>531</v>
      </c>
      <c r="G1558" s="1">
        <v>4750</v>
      </c>
      <c r="H1558" s="1">
        <v>25750</v>
      </c>
    </row>
    <row r="1559" spans="1:8" hidden="1" x14ac:dyDescent="0.25">
      <c r="A1559">
        <v>901</v>
      </c>
      <c r="B1559">
        <v>1</v>
      </c>
      <c r="C1559">
        <v>3</v>
      </c>
      <c r="D1559">
        <v>2</v>
      </c>
      <c r="E1559">
        <v>0</v>
      </c>
      <c r="F1559" t="s">
        <v>532</v>
      </c>
      <c r="G1559" s="1">
        <v>8548750</v>
      </c>
      <c r="H1559" s="1">
        <v>46055750</v>
      </c>
    </row>
    <row r="1560" spans="1:8" hidden="1" x14ac:dyDescent="0.25">
      <c r="A1560">
        <v>901</v>
      </c>
      <c r="B1560">
        <v>1</v>
      </c>
      <c r="C1560">
        <v>3</v>
      </c>
      <c r="D1560">
        <v>3</v>
      </c>
      <c r="E1560">
        <v>0</v>
      </c>
      <c r="F1560" t="s">
        <v>533</v>
      </c>
      <c r="G1560" s="1">
        <v>1107500</v>
      </c>
      <c r="H1560" s="1">
        <v>6089500</v>
      </c>
    </row>
    <row r="1561" spans="1:8" hidden="1" x14ac:dyDescent="0.25">
      <c r="A1561">
        <v>901</v>
      </c>
      <c r="B1561">
        <v>1</v>
      </c>
      <c r="C1561">
        <v>3</v>
      </c>
      <c r="D1561">
        <v>4</v>
      </c>
      <c r="E1561">
        <v>0</v>
      </c>
      <c r="F1561" t="s">
        <v>534</v>
      </c>
      <c r="G1561" s="1">
        <v>4532750</v>
      </c>
      <c r="H1561" s="1">
        <v>22288750</v>
      </c>
    </row>
    <row r="1562" spans="1:8" hidden="1" x14ac:dyDescent="0.25">
      <c r="A1562">
        <v>901</v>
      </c>
      <c r="B1562">
        <v>1</v>
      </c>
      <c r="C1562">
        <v>3</v>
      </c>
      <c r="D1562">
        <v>5</v>
      </c>
      <c r="E1562">
        <v>0</v>
      </c>
      <c r="F1562" t="s">
        <v>535</v>
      </c>
      <c r="G1562" s="1">
        <v>10024350</v>
      </c>
      <c r="H1562" s="1">
        <v>40645350</v>
      </c>
    </row>
    <row r="1563" spans="1:8" hidden="1" x14ac:dyDescent="0.25">
      <c r="A1563">
        <v>901</v>
      </c>
      <c r="B1563">
        <v>1</v>
      </c>
      <c r="C1563">
        <v>3</v>
      </c>
      <c r="D1563">
        <v>6</v>
      </c>
      <c r="E1563">
        <v>0</v>
      </c>
      <c r="F1563" t="s">
        <v>536</v>
      </c>
      <c r="G1563" s="1">
        <v>499750</v>
      </c>
      <c r="H1563" s="1">
        <v>2780750</v>
      </c>
    </row>
    <row r="1564" spans="1:8" hidden="1" x14ac:dyDescent="0.25">
      <c r="A1564">
        <v>901</v>
      </c>
      <c r="B1564">
        <v>1</v>
      </c>
      <c r="C1564">
        <v>3</v>
      </c>
      <c r="D1564">
        <v>7</v>
      </c>
      <c r="E1564">
        <v>0</v>
      </c>
      <c r="F1564" t="s">
        <v>537</v>
      </c>
      <c r="G1564" s="1">
        <v>565500</v>
      </c>
      <c r="H1564" s="1">
        <v>3123500</v>
      </c>
    </row>
    <row r="1565" spans="1:8" hidden="1" x14ac:dyDescent="0.25">
      <c r="A1565">
        <v>901</v>
      </c>
      <c r="B1565">
        <v>1</v>
      </c>
      <c r="C1565">
        <v>3</v>
      </c>
      <c r="D1565">
        <v>8</v>
      </c>
      <c r="E1565">
        <v>0</v>
      </c>
      <c r="F1565" t="s">
        <v>538</v>
      </c>
      <c r="G1565" s="1">
        <v>205250</v>
      </c>
      <c r="H1565" s="1">
        <v>1131250</v>
      </c>
    </row>
    <row r="1566" spans="1:8" hidden="1" x14ac:dyDescent="0.25">
      <c r="A1566">
        <v>901</v>
      </c>
      <c r="B1566">
        <v>1</v>
      </c>
      <c r="C1566">
        <v>5</v>
      </c>
      <c r="D1566">
        <v>1</v>
      </c>
      <c r="E1566">
        <v>0</v>
      </c>
      <c r="F1566" t="s">
        <v>540</v>
      </c>
      <c r="G1566" s="1">
        <v>1308300</v>
      </c>
      <c r="H1566" s="1">
        <v>5908300</v>
      </c>
    </row>
    <row r="1567" spans="1:8" hidden="1" x14ac:dyDescent="0.25">
      <c r="A1567">
        <v>901</v>
      </c>
      <c r="B1567">
        <v>1</v>
      </c>
      <c r="C1567">
        <v>5</v>
      </c>
      <c r="D1567">
        <v>3</v>
      </c>
      <c r="E1567">
        <v>0</v>
      </c>
      <c r="F1567" t="s">
        <v>541</v>
      </c>
      <c r="G1567" s="1">
        <v>343200</v>
      </c>
      <c r="H1567" s="1">
        <v>1553200</v>
      </c>
    </row>
    <row r="1568" spans="1:8" hidden="1" x14ac:dyDescent="0.25">
      <c r="A1568">
        <v>901</v>
      </c>
      <c r="B1568">
        <v>1</v>
      </c>
      <c r="C1568">
        <v>5</v>
      </c>
      <c r="D1568">
        <v>4</v>
      </c>
      <c r="E1568">
        <v>0</v>
      </c>
      <c r="F1568" t="s">
        <v>542</v>
      </c>
      <c r="G1568" s="1">
        <v>8912100</v>
      </c>
      <c r="H1568" s="1">
        <v>39489100</v>
      </c>
    </row>
    <row r="1569" spans="1:8" hidden="1" x14ac:dyDescent="0.25">
      <c r="A1569">
        <v>901</v>
      </c>
      <c r="B1569">
        <v>1</v>
      </c>
      <c r="C1569">
        <v>6</v>
      </c>
      <c r="D1569">
        <v>1</v>
      </c>
      <c r="E1569">
        <v>0</v>
      </c>
      <c r="F1569" t="s">
        <v>543</v>
      </c>
      <c r="G1569" s="1">
        <v>1179650</v>
      </c>
      <c r="H1569" s="1">
        <v>7760650</v>
      </c>
    </row>
    <row r="1570" spans="1:8" hidden="1" x14ac:dyDescent="0.25">
      <c r="A1570">
        <v>901</v>
      </c>
      <c r="B1570">
        <v>1</v>
      </c>
      <c r="C1570">
        <v>6</v>
      </c>
      <c r="D1570">
        <v>2</v>
      </c>
      <c r="E1570">
        <v>0</v>
      </c>
      <c r="F1570" t="s">
        <v>544</v>
      </c>
      <c r="G1570" s="1">
        <v>315067</v>
      </c>
      <c r="H1570" s="1">
        <v>1104067</v>
      </c>
    </row>
    <row r="1571" spans="1:8" hidden="1" x14ac:dyDescent="0.25">
      <c r="A1571">
        <v>901</v>
      </c>
      <c r="B1571">
        <v>1</v>
      </c>
      <c r="C1571">
        <v>6</v>
      </c>
      <c r="D1571">
        <v>3</v>
      </c>
      <c r="E1571">
        <v>0</v>
      </c>
      <c r="F1571" t="s">
        <v>545</v>
      </c>
      <c r="G1571" s="1">
        <v>209407</v>
      </c>
      <c r="H1571" s="1">
        <v>1289407</v>
      </c>
    </row>
    <row r="1572" spans="1:8" hidden="1" x14ac:dyDescent="0.25">
      <c r="A1572">
        <v>901</v>
      </c>
      <c r="B1572">
        <v>1</v>
      </c>
      <c r="C1572">
        <v>6</v>
      </c>
      <c r="D1572">
        <v>4</v>
      </c>
      <c r="E1572">
        <v>0</v>
      </c>
      <c r="F1572" t="s">
        <v>546</v>
      </c>
      <c r="G1572" s="1">
        <v>5000000</v>
      </c>
      <c r="H1572" s="1">
        <v>31500000</v>
      </c>
    </row>
    <row r="1573" spans="1:8" hidden="1" x14ac:dyDescent="0.25">
      <c r="A1573">
        <v>901</v>
      </c>
      <c r="B1573">
        <v>1</v>
      </c>
      <c r="C1573">
        <v>6</v>
      </c>
      <c r="D1573">
        <v>5</v>
      </c>
      <c r="E1573">
        <v>0</v>
      </c>
      <c r="F1573" t="s">
        <v>547</v>
      </c>
      <c r="G1573" s="1">
        <v>3000000</v>
      </c>
      <c r="H1573" s="1">
        <v>16950000</v>
      </c>
    </row>
    <row r="1574" spans="1:8" hidden="1" x14ac:dyDescent="0.25">
      <c r="A1574">
        <v>901</v>
      </c>
      <c r="B1574">
        <v>1</v>
      </c>
      <c r="C1574">
        <v>6</v>
      </c>
      <c r="D1574">
        <v>6</v>
      </c>
      <c r="E1574">
        <v>0</v>
      </c>
      <c r="F1574" t="s">
        <v>548</v>
      </c>
      <c r="G1574" s="1">
        <v>290608</v>
      </c>
      <c r="H1574" s="1">
        <v>1780608</v>
      </c>
    </row>
    <row r="1575" spans="1:8" hidden="1" x14ac:dyDescent="0.25">
      <c r="A1575">
        <v>901</v>
      </c>
      <c r="B1575">
        <v>1</v>
      </c>
      <c r="C1575">
        <v>6</v>
      </c>
      <c r="D1575">
        <v>7</v>
      </c>
      <c r="E1575">
        <v>0</v>
      </c>
      <c r="F1575" t="s">
        <v>549</v>
      </c>
      <c r="G1575" s="1">
        <v>35005269</v>
      </c>
      <c r="H1575" s="1">
        <v>223565269</v>
      </c>
    </row>
    <row r="1576" spans="1:8" hidden="1" x14ac:dyDescent="0.25">
      <c r="A1576">
        <v>901</v>
      </c>
      <c r="B1576">
        <v>8</v>
      </c>
      <c r="C1576">
        <v>5</v>
      </c>
      <c r="D1576">
        <v>4</v>
      </c>
      <c r="E1576">
        <v>0</v>
      </c>
      <c r="F1576" t="s">
        <v>542</v>
      </c>
      <c r="G1576" s="1">
        <v>0</v>
      </c>
      <c r="H1576" s="1">
        <v>42266.1</v>
      </c>
    </row>
    <row r="1577" spans="1:8" hidden="1" x14ac:dyDescent="0.25">
      <c r="A1577">
        <v>901</v>
      </c>
      <c r="B1577">
        <v>8</v>
      </c>
      <c r="C1577">
        <v>6</v>
      </c>
      <c r="D1577">
        <v>7</v>
      </c>
      <c r="E1577">
        <v>0</v>
      </c>
      <c r="F1577" t="s">
        <v>549</v>
      </c>
      <c r="G1577" s="1">
        <v>0</v>
      </c>
      <c r="H1577" s="1">
        <v>9814</v>
      </c>
    </row>
    <row r="1578" spans="1:8" hidden="1" x14ac:dyDescent="0.25">
      <c r="A1578">
        <v>901</v>
      </c>
      <c r="B1578">
        <v>11</v>
      </c>
      <c r="C1578">
        <v>1</v>
      </c>
      <c r="D1578">
        <v>1</v>
      </c>
      <c r="E1578">
        <v>0</v>
      </c>
      <c r="F1578" t="s">
        <v>527</v>
      </c>
      <c r="G1578" s="1">
        <v>0</v>
      </c>
      <c r="H1578" s="1">
        <v>3262600</v>
      </c>
    </row>
    <row r="1579" spans="1:8" hidden="1" x14ac:dyDescent="0.25">
      <c r="A1579">
        <v>901</v>
      </c>
      <c r="B1579">
        <v>11</v>
      </c>
      <c r="C1579">
        <v>1</v>
      </c>
      <c r="D1579">
        <v>2</v>
      </c>
      <c r="E1579">
        <v>0</v>
      </c>
      <c r="F1579" t="s">
        <v>528</v>
      </c>
      <c r="G1579" s="1">
        <v>0</v>
      </c>
      <c r="H1579" s="1">
        <v>216000</v>
      </c>
    </row>
    <row r="1580" spans="1:8" hidden="1" x14ac:dyDescent="0.25">
      <c r="A1580">
        <v>901</v>
      </c>
      <c r="B1580">
        <v>11</v>
      </c>
      <c r="C1580">
        <v>2</v>
      </c>
      <c r="D1580">
        <v>1</v>
      </c>
      <c r="E1580">
        <v>0</v>
      </c>
      <c r="F1580" t="s">
        <v>527</v>
      </c>
      <c r="G1580" s="1">
        <v>0</v>
      </c>
      <c r="H1580" s="1">
        <v>147000</v>
      </c>
    </row>
    <row r="1581" spans="1:8" hidden="1" x14ac:dyDescent="0.25">
      <c r="A1581">
        <v>901</v>
      </c>
      <c r="B1581">
        <v>11</v>
      </c>
      <c r="C1581">
        <v>2</v>
      </c>
      <c r="D1581">
        <v>2</v>
      </c>
      <c r="E1581">
        <v>0</v>
      </c>
      <c r="F1581" t="s">
        <v>528</v>
      </c>
      <c r="G1581" s="1">
        <v>0</v>
      </c>
      <c r="H1581" s="1">
        <v>138900</v>
      </c>
    </row>
    <row r="1582" spans="1:8" hidden="1" x14ac:dyDescent="0.25">
      <c r="A1582">
        <v>901</v>
      </c>
      <c r="B1582">
        <v>11</v>
      </c>
      <c r="C1582">
        <v>3</v>
      </c>
      <c r="D1582">
        <v>2</v>
      </c>
      <c r="E1582">
        <v>0</v>
      </c>
      <c r="F1582" t="s">
        <v>532</v>
      </c>
      <c r="G1582" s="1">
        <v>0</v>
      </c>
      <c r="H1582" s="1">
        <v>2781800</v>
      </c>
    </row>
    <row r="1583" spans="1:8" hidden="1" x14ac:dyDescent="0.25">
      <c r="A1583">
        <v>901</v>
      </c>
      <c r="B1583">
        <v>11</v>
      </c>
      <c r="C1583">
        <v>3</v>
      </c>
      <c r="D1583">
        <v>3</v>
      </c>
      <c r="E1583">
        <v>0</v>
      </c>
      <c r="F1583" t="s">
        <v>533</v>
      </c>
      <c r="G1583" s="1">
        <v>0</v>
      </c>
      <c r="H1583" s="1">
        <v>180600</v>
      </c>
    </row>
    <row r="1584" spans="1:8" hidden="1" x14ac:dyDescent="0.25">
      <c r="A1584">
        <v>901</v>
      </c>
      <c r="B1584">
        <v>11</v>
      </c>
      <c r="C1584">
        <v>3</v>
      </c>
      <c r="D1584">
        <v>4</v>
      </c>
      <c r="E1584">
        <v>0</v>
      </c>
      <c r="F1584" t="s">
        <v>534</v>
      </c>
      <c r="G1584" s="1">
        <v>0</v>
      </c>
      <c r="H1584" s="1">
        <v>1155000</v>
      </c>
    </row>
    <row r="1585" spans="1:8" hidden="1" x14ac:dyDescent="0.25">
      <c r="A1585">
        <v>901</v>
      </c>
      <c r="B1585">
        <v>11</v>
      </c>
      <c r="C1585">
        <v>3</v>
      </c>
      <c r="D1585">
        <v>5</v>
      </c>
      <c r="E1585">
        <v>0</v>
      </c>
      <c r="F1585" t="s">
        <v>535</v>
      </c>
      <c r="G1585" s="1">
        <v>20000</v>
      </c>
      <c r="H1585" s="1">
        <v>3432750</v>
      </c>
    </row>
    <row r="1586" spans="1:8" hidden="1" x14ac:dyDescent="0.25">
      <c r="A1586">
        <v>901</v>
      </c>
      <c r="B1586">
        <v>11</v>
      </c>
      <c r="C1586">
        <v>3</v>
      </c>
      <c r="D1586">
        <v>6</v>
      </c>
      <c r="E1586">
        <v>0</v>
      </c>
      <c r="F1586" t="s">
        <v>536</v>
      </c>
      <c r="G1586" s="1">
        <v>0</v>
      </c>
      <c r="H1586" s="1">
        <v>193000</v>
      </c>
    </row>
    <row r="1587" spans="1:8" hidden="1" x14ac:dyDescent="0.25">
      <c r="A1587">
        <v>901</v>
      </c>
      <c r="B1587">
        <v>11</v>
      </c>
      <c r="C1587">
        <v>3</v>
      </c>
      <c r="D1587">
        <v>7</v>
      </c>
      <c r="E1587">
        <v>0</v>
      </c>
      <c r="F1587" t="s">
        <v>537</v>
      </c>
      <c r="G1587" s="1">
        <v>90000</v>
      </c>
      <c r="H1587" s="1">
        <v>414400</v>
      </c>
    </row>
    <row r="1588" spans="1:8" hidden="1" x14ac:dyDescent="0.25">
      <c r="A1588">
        <v>901</v>
      </c>
      <c r="B1588">
        <v>11</v>
      </c>
      <c r="C1588">
        <v>5</v>
      </c>
      <c r="D1588">
        <v>4</v>
      </c>
      <c r="E1588">
        <v>0</v>
      </c>
      <c r="F1588" t="s">
        <v>542</v>
      </c>
      <c r="G1588" s="1">
        <v>0</v>
      </c>
      <c r="H1588" s="1">
        <v>948000</v>
      </c>
    </row>
    <row r="1589" spans="1:8" hidden="1" x14ac:dyDescent="0.25">
      <c r="A1589">
        <v>901</v>
      </c>
      <c r="B1589">
        <v>11</v>
      </c>
      <c r="C1589">
        <v>6</v>
      </c>
      <c r="D1589">
        <v>1</v>
      </c>
      <c r="E1589">
        <v>0</v>
      </c>
      <c r="F1589" t="s">
        <v>543</v>
      </c>
      <c r="G1589" s="1">
        <v>15000</v>
      </c>
      <c r="H1589" s="1">
        <v>30000</v>
      </c>
    </row>
    <row r="1590" spans="1:8" hidden="1" x14ac:dyDescent="0.25">
      <c r="A1590">
        <v>901</v>
      </c>
      <c r="B1590">
        <v>11</v>
      </c>
      <c r="C1590">
        <v>6</v>
      </c>
      <c r="D1590">
        <v>3</v>
      </c>
      <c r="E1590">
        <v>0</v>
      </c>
      <c r="F1590" t="s">
        <v>545</v>
      </c>
      <c r="G1590" s="1">
        <v>0</v>
      </c>
      <c r="H1590" s="1">
        <v>250000</v>
      </c>
    </row>
    <row r="1591" spans="1:8" hidden="1" x14ac:dyDescent="0.25">
      <c r="A1591">
        <v>901</v>
      </c>
      <c r="B1591">
        <v>11</v>
      </c>
      <c r="C1591">
        <v>6</v>
      </c>
      <c r="D1591">
        <v>4</v>
      </c>
      <c r="E1591">
        <v>0</v>
      </c>
      <c r="F1591" t="s">
        <v>546</v>
      </c>
      <c r="G1591" s="1">
        <v>0</v>
      </c>
      <c r="H1591" s="1">
        <v>2100000</v>
      </c>
    </row>
    <row r="1592" spans="1:8" hidden="1" x14ac:dyDescent="0.25">
      <c r="A1592">
        <v>901</v>
      </c>
      <c r="B1592">
        <v>11</v>
      </c>
      <c r="C1592">
        <v>6</v>
      </c>
      <c r="D1592">
        <v>7</v>
      </c>
      <c r="E1592">
        <v>0</v>
      </c>
      <c r="F1592" t="s">
        <v>549</v>
      </c>
      <c r="G1592" s="1">
        <v>0</v>
      </c>
      <c r="H1592" s="1">
        <v>11460000</v>
      </c>
    </row>
    <row r="1593" spans="1:8" hidden="1" x14ac:dyDescent="0.25">
      <c r="A1593">
        <v>901</v>
      </c>
      <c r="B1593">
        <v>12</v>
      </c>
      <c r="C1593">
        <v>1</v>
      </c>
      <c r="D1593">
        <v>1</v>
      </c>
      <c r="E1593">
        <v>0</v>
      </c>
      <c r="F1593" t="s">
        <v>527</v>
      </c>
      <c r="G1593" s="1">
        <v>921600</v>
      </c>
      <c r="H1593" s="1">
        <v>0</v>
      </c>
    </row>
    <row r="1594" spans="1:8" hidden="1" x14ac:dyDescent="0.25">
      <c r="A1594">
        <v>901</v>
      </c>
      <c r="B1594">
        <v>12</v>
      </c>
      <c r="C1594">
        <v>1</v>
      </c>
      <c r="D1594">
        <v>2</v>
      </c>
      <c r="E1594">
        <v>0</v>
      </c>
      <c r="F1594" t="s">
        <v>528</v>
      </c>
      <c r="G1594" s="1">
        <v>2557000</v>
      </c>
      <c r="H1594" s="1">
        <v>0</v>
      </c>
    </row>
    <row r="1595" spans="1:8" hidden="1" x14ac:dyDescent="0.25">
      <c r="A1595">
        <v>901</v>
      </c>
      <c r="B1595">
        <v>12</v>
      </c>
      <c r="C1595">
        <v>2</v>
      </c>
      <c r="D1595">
        <v>1</v>
      </c>
      <c r="E1595">
        <v>0</v>
      </c>
      <c r="F1595" t="s">
        <v>527</v>
      </c>
      <c r="G1595" s="1">
        <v>164000</v>
      </c>
      <c r="H1595" s="1">
        <v>0</v>
      </c>
    </row>
    <row r="1596" spans="1:8" hidden="1" x14ac:dyDescent="0.25">
      <c r="A1596">
        <v>901</v>
      </c>
      <c r="B1596">
        <v>12</v>
      </c>
      <c r="C1596">
        <v>2</v>
      </c>
      <c r="D1596">
        <v>2</v>
      </c>
      <c r="E1596">
        <v>0</v>
      </c>
      <c r="F1596" t="s">
        <v>528</v>
      </c>
      <c r="G1596" s="1">
        <v>121900</v>
      </c>
      <c r="H1596" s="1">
        <v>0</v>
      </c>
    </row>
    <row r="1597" spans="1:8" hidden="1" x14ac:dyDescent="0.25">
      <c r="A1597">
        <v>901</v>
      </c>
      <c r="B1597">
        <v>12</v>
      </c>
      <c r="C1597">
        <v>3</v>
      </c>
      <c r="D1597">
        <v>2</v>
      </c>
      <c r="E1597">
        <v>0</v>
      </c>
      <c r="F1597" t="s">
        <v>532</v>
      </c>
      <c r="G1597" s="1">
        <v>1290750</v>
      </c>
      <c r="H1597" s="1">
        <v>20000</v>
      </c>
    </row>
    <row r="1598" spans="1:8" hidden="1" x14ac:dyDescent="0.25">
      <c r="A1598">
        <v>901</v>
      </c>
      <c r="B1598">
        <v>12</v>
      </c>
      <c r="C1598">
        <v>3</v>
      </c>
      <c r="D1598">
        <v>3</v>
      </c>
      <c r="E1598">
        <v>0</v>
      </c>
      <c r="F1598" t="s">
        <v>533</v>
      </c>
      <c r="G1598" s="1">
        <v>438000</v>
      </c>
      <c r="H1598" s="1">
        <v>0</v>
      </c>
    </row>
    <row r="1599" spans="1:8" hidden="1" x14ac:dyDescent="0.25">
      <c r="A1599">
        <v>901</v>
      </c>
      <c r="B1599">
        <v>12</v>
      </c>
      <c r="C1599">
        <v>3</v>
      </c>
      <c r="D1599">
        <v>4</v>
      </c>
      <c r="E1599">
        <v>0</v>
      </c>
      <c r="F1599" t="s">
        <v>534</v>
      </c>
      <c r="G1599" s="1">
        <v>1593000</v>
      </c>
      <c r="H1599" s="1">
        <v>0</v>
      </c>
    </row>
    <row r="1600" spans="1:8" hidden="1" x14ac:dyDescent="0.25">
      <c r="A1600">
        <v>901</v>
      </c>
      <c r="B1600">
        <v>12</v>
      </c>
      <c r="C1600">
        <v>3</v>
      </c>
      <c r="D1600">
        <v>5</v>
      </c>
      <c r="E1600">
        <v>0</v>
      </c>
      <c r="F1600" t="s">
        <v>535</v>
      </c>
      <c r="G1600" s="1">
        <v>3622000</v>
      </c>
      <c r="H1600" s="1">
        <v>90000</v>
      </c>
    </row>
    <row r="1601" spans="1:8" hidden="1" x14ac:dyDescent="0.25">
      <c r="A1601">
        <v>901</v>
      </c>
      <c r="B1601">
        <v>12</v>
      </c>
      <c r="C1601">
        <v>3</v>
      </c>
      <c r="D1601">
        <v>6</v>
      </c>
      <c r="E1601">
        <v>0</v>
      </c>
      <c r="F1601" t="s">
        <v>536</v>
      </c>
      <c r="G1601" s="1">
        <v>966800</v>
      </c>
      <c r="H1601" s="1">
        <v>0</v>
      </c>
    </row>
    <row r="1602" spans="1:8" hidden="1" x14ac:dyDescent="0.25">
      <c r="A1602">
        <v>901</v>
      </c>
      <c r="B1602">
        <v>12</v>
      </c>
      <c r="C1602">
        <v>3</v>
      </c>
      <c r="D1602">
        <v>7</v>
      </c>
      <c r="E1602">
        <v>0</v>
      </c>
      <c r="F1602" t="s">
        <v>537</v>
      </c>
      <c r="G1602" s="1">
        <v>140000</v>
      </c>
      <c r="H1602" s="1">
        <v>0</v>
      </c>
    </row>
    <row r="1603" spans="1:8" hidden="1" x14ac:dyDescent="0.25">
      <c r="A1603">
        <v>901</v>
      </c>
      <c r="B1603">
        <v>12</v>
      </c>
      <c r="C1603">
        <v>3</v>
      </c>
      <c r="D1603">
        <v>8</v>
      </c>
      <c r="E1603">
        <v>0</v>
      </c>
      <c r="F1603" t="s">
        <v>538</v>
      </c>
      <c r="G1603" s="1">
        <v>107000</v>
      </c>
      <c r="H1603" s="1">
        <v>0</v>
      </c>
    </row>
    <row r="1604" spans="1:8" hidden="1" x14ac:dyDescent="0.25">
      <c r="A1604">
        <v>901</v>
      </c>
      <c r="B1604">
        <v>12</v>
      </c>
      <c r="C1604">
        <v>5</v>
      </c>
      <c r="D1604">
        <v>3</v>
      </c>
      <c r="E1604">
        <v>0</v>
      </c>
      <c r="F1604" t="s">
        <v>541</v>
      </c>
      <c r="G1604" s="1">
        <v>948000</v>
      </c>
      <c r="H1604" s="1">
        <v>0</v>
      </c>
    </row>
    <row r="1605" spans="1:8" hidden="1" x14ac:dyDescent="0.25">
      <c r="A1605">
        <v>901</v>
      </c>
      <c r="B1605">
        <v>12</v>
      </c>
      <c r="C1605">
        <v>6</v>
      </c>
      <c r="D1605">
        <v>1</v>
      </c>
      <c r="E1605">
        <v>0</v>
      </c>
      <c r="F1605" t="s">
        <v>543</v>
      </c>
      <c r="G1605" s="1">
        <v>3215000</v>
      </c>
      <c r="H1605" s="1">
        <v>0</v>
      </c>
    </row>
    <row r="1606" spans="1:8" hidden="1" x14ac:dyDescent="0.25">
      <c r="A1606">
        <v>901</v>
      </c>
      <c r="B1606">
        <v>12</v>
      </c>
      <c r="C1606">
        <v>6</v>
      </c>
      <c r="D1606">
        <v>3</v>
      </c>
      <c r="E1606">
        <v>0</v>
      </c>
      <c r="F1606" t="s">
        <v>545</v>
      </c>
      <c r="G1606" s="1">
        <v>265000</v>
      </c>
      <c r="H1606" s="1">
        <v>15000</v>
      </c>
    </row>
    <row r="1607" spans="1:8" hidden="1" x14ac:dyDescent="0.25">
      <c r="A1607">
        <v>901</v>
      </c>
      <c r="B1607">
        <v>12</v>
      </c>
      <c r="C1607">
        <v>6</v>
      </c>
      <c r="D1607">
        <v>4</v>
      </c>
      <c r="E1607">
        <v>0</v>
      </c>
      <c r="F1607" t="s">
        <v>546</v>
      </c>
      <c r="G1607" s="1">
        <v>2100000</v>
      </c>
      <c r="H1607" s="1">
        <v>0</v>
      </c>
    </row>
    <row r="1608" spans="1:8" hidden="1" x14ac:dyDescent="0.25">
      <c r="A1608">
        <v>901</v>
      </c>
      <c r="B1608">
        <v>12</v>
      </c>
      <c r="C1608">
        <v>6</v>
      </c>
      <c r="D1608">
        <v>5</v>
      </c>
      <c r="E1608">
        <v>0</v>
      </c>
      <c r="F1608" t="s">
        <v>547</v>
      </c>
      <c r="G1608" s="1">
        <v>2000000</v>
      </c>
      <c r="H1608" s="1">
        <v>0</v>
      </c>
    </row>
    <row r="1609" spans="1:8" hidden="1" x14ac:dyDescent="0.25">
      <c r="A1609">
        <v>901</v>
      </c>
      <c r="B1609">
        <v>12</v>
      </c>
      <c r="C1609">
        <v>6</v>
      </c>
      <c r="D1609">
        <v>7</v>
      </c>
      <c r="E1609">
        <v>0</v>
      </c>
      <c r="F1609" t="s">
        <v>549</v>
      </c>
      <c r="G1609" s="1">
        <v>6260000</v>
      </c>
      <c r="H1609" s="1">
        <v>0</v>
      </c>
    </row>
    <row r="1610" spans="1:8" hidden="1" x14ac:dyDescent="0.25">
      <c r="A1610">
        <v>901</v>
      </c>
      <c r="B1610">
        <v>13</v>
      </c>
      <c r="C1610">
        <v>5</v>
      </c>
      <c r="D1610">
        <v>3</v>
      </c>
      <c r="E1610">
        <v>0</v>
      </c>
      <c r="F1610" t="s">
        <v>541</v>
      </c>
      <c r="G1610" s="1">
        <v>0</v>
      </c>
      <c r="H1610" s="1">
        <v>10000000</v>
      </c>
    </row>
    <row r="1611" spans="1:8" hidden="1" x14ac:dyDescent="0.25">
      <c r="A1611">
        <v>901</v>
      </c>
      <c r="B1611">
        <v>15</v>
      </c>
      <c r="C1611">
        <v>1</v>
      </c>
      <c r="D1611">
        <v>1</v>
      </c>
      <c r="E1611">
        <v>0</v>
      </c>
      <c r="F1611" t="s">
        <v>527</v>
      </c>
      <c r="G1611" s="1">
        <v>0</v>
      </c>
      <c r="H1611" s="1">
        <v>13000</v>
      </c>
    </row>
    <row r="1612" spans="1:8" hidden="1" x14ac:dyDescent="0.25">
      <c r="A1612">
        <v>901</v>
      </c>
      <c r="B1612">
        <v>15</v>
      </c>
      <c r="C1612">
        <v>2</v>
      </c>
      <c r="D1612">
        <v>2</v>
      </c>
      <c r="E1612">
        <v>0</v>
      </c>
      <c r="F1612" t="s">
        <v>528</v>
      </c>
      <c r="G1612" s="1">
        <v>0</v>
      </c>
      <c r="H1612" s="1">
        <v>230000</v>
      </c>
    </row>
    <row r="1613" spans="1:8" hidden="1" x14ac:dyDescent="0.25">
      <c r="A1613">
        <v>901</v>
      </c>
      <c r="B1613">
        <v>15</v>
      </c>
      <c r="C1613">
        <v>3</v>
      </c>
      <c r="D1613">
        <v>2</v>
      </c>
      <c r="E1613">
        <v>0</v>
      </c>
      <c r="F1613" t="s">
        <v>532</v>
      </c>
      <c r="G1613" s="1">
        <v>500000</v>
      </c>
      <c r="H1613" s="1">
        <v>6560000</v>
      </c>
    </row>
    <row r="1614" spans="1:8" hidden="1" x14ac:dyDescent="0.25">
      <c r="A1614">
        <v>901</v>
      </c>
      <c r="B1614">
        <v>15</v>
      </c>
      <c r="C1614">
        <v>3</v>
      </c>
      <c r="D1614">
        <v>3</v>
      </c>
      <c r="E1614">
        <v>0</v>
      </c>
      <c r="F1614" t="s">
        <v>533</v>
      </c>
      <c r="G1614" s="1">
        <v>0</v>
      </c>
      <c r="H1614" s="1">
        <v>30000</v>
      </c>
    </row>
    <row r="1615" spans="1:8" hidden="1" x14ac:dyDescent="0.25">
      <c r="A1615">
        <v>901</v>
      </c>
      <c r="B1615">
        <v>15</v>
      </c>
      <c r="C1615">
        <v>3</v>
      </c>
      <c r="D1615">
        <v>4</v>
      </c>
      <c r="E1615">
        <v>0</v>
      </c>
      <c r="F1615" t="s">
        <v>534</v>
      </c>
      <c r="G1615" s="1">
        <v>2500000</v>
      </c>
      <c r="H1615" s="1">
        <v>9535000</v>
      </c>
    </row>
    <row r="1616" spans="1:8" hidden="1" x14ac:dyDescent="0.25">
      <c r="A1616">
        <v>901</v>
      </c>
      <c r="B1616">
        <v>15</v>
      </c>
      <c r="C1616">
        <v>3</v>
      </c>
      <c r="D1616">
        <v>5</v>
      </c>
      <c r="E1616">
        <v>0</v>
      </c>
      <c r="F1616" t="s">
        <v>535</v>
      </c>
      <c r="G1616" s="1">
        <v>500000</v>
      </c>
      <c r="H1616" s="1">
        <v>12030000</v>
      </c>
    </row>
    <row r="1617" spans="1:8" hidden="1" x14ac:dyDescent="0.25">
      <c r="A1617">
        <v>901</v>
      </c>
      <c r="B1617">
        <v>15</v>
      </c>
      <c r="C1617">
        <v>3</v>
      </c>
      <c r="D1617">
        <v>6</v>
      </c>
      <c r="E1617">
        <v>0</v>
      </c>
      <c r="F1617" t="s">
        <v>536</v>
      </c>
      <c r="G1617" s="1">
        <v>0</v>
      </c>
      <c r="H1617" s="1">
        <v>275000</v>
      </c>
    </row>
    <row r="1618" spans="1:8" hidden="1" x14ac:dyDescent="0.25">
      <c r="A1618">
        <v>901</v>
      </c>
      <c r="B1618">
        <v>15</v>
      </c>
      <c r="C1618">
        <v>3</v>
      </c>
      <c r="D1618">
        <v>7</v>
      </c>
      <c r="E1618">
        <v>0</v>
      </c>
      <c r="F1618" t="s">
        <v>537</v>
      </c>
      <c r="G1618" s="1">
        <v>0</v>
      </c>
      <c r="H1618" s="1">
        <v>219000</v>
      </c>
    </row>
    <row r="1619" spans="1:8" hidden="1" x14ac:dyDescent="0.25">
      <c r="A1619">
        <v>901</v>
      </c>
      <c r="B1619">
        <v>15</v>
      </c>
      <c r="C1619">
        <v>3</v>
      </c>
      <c r="D1619">
        <v>8</v>
      </c>
      <c r="E1619">
        <v>0</v>
      </c>
      <c r="F1619" t="s">
        <v>538</v>
      </c>
      <c r="G1619" s="1">
        <v>0</v>
      </c>
      <c r="H1619" s="1">
        <v>2000</v>
      </c>
    </row>
    <row r="1620" spans="1:8" hidden="1" x14ac:dyDescent="0.25">
      <c r="A1620">
        <v>901</v>
      </c>
      <c r="B1620">
        <v>15</v>
      </c>
      <c r="C1620">
        <v>3</v>
      </c>
      <c r="D1620">
        <v>9</v>
      </c>
      <c r="E1620">
        <v>0</v>
      </c>
      <c r="F1620" t="s">
        <v>539</v>
      </c>
      <c r="G1620" s="1">
        <v>0</v>
      </c>
      <c r="H1620" s="1">
        <v>500000</v>
      </c>
    </row>
    <row r="1621" spans="1:8" hidden="1" x14ac:dyDescent="0.25">
      <c r="A1621">
        <v>901</v>
      </c>
      <c r="B1621">
        <v>15</v>
      </c>
      <c r="C1621">
        <v>5</v>
      </c>
      <c r="D1621">
        <v>1</v>
      </c>
      <c r="E1621">
        <v>0</v>
      </c>
      <c r="F1621" t="s">
        <v>540</v>
      </c>
      <c r="G1621" s="1">
        <v>0</v>
      </c>
      <c r="H1621" s="1">
        <v>2000000</v>
      </c>
    </row>
    <row r="1622" spans="1:8" hidden="1" x14ac:dyDescent="0.25">
      <c r="A1622">
        <v>901</v>
      </c>
      <c r="B1622">
        <v>15</v>
      </c>
      <c r="C1622">
        <v>5</v>
      </c>
      <c r="D1622">
        <v>4</v>
      </c>
      <c r="E1622">
        <v>0</v>
      </c>
      <c r="F1622" t="s">
        <v>542</v>
      </c>
      <c r="G1622" s="1">
        <v>1000000</v>
      </c>
      <c r="H1622" s="1">
        <v>15355000</v>
      </c>
    </row>
    <row r="1623" spans="1:8" hidden="1" x14ac:dyDescent="0.25">
      <c r="A1623">
        <v>901</v>
      </c>
      <c r="B1623">
        <v>15</v>
      </c>
      <c r="C1623">
        <v>6</v>
      </c>
      <c r="D1623">
        <v>4</v>
      </c>
      <c r="E1623">
        <v>0</v>
      </c>
      <c r="F1623" t="s">
        <v>546</v>
      </c>
      <c r="G1623" s="1">
        <v>0</v>
      </c>
      <c r="H1623" s="1">
        <v>35553880</v>
      </c>
    </row>
    <row r="1624" spans="1:8" hidden="1" x14ac:dyDescent="0.25">
      <c r="A1624">
        <v>901</v>
      </c>
      <c r="B1624">
        <v>15</v>
      </c>
      <c r="C1624">
        <v>6</v>
      </c>
      <c r="D1624">
        <v>7</v>
      </c>
      <c r="E1624">
        <v>0</v>
      </c>
      <c r="F1624" t="s">
        <v>549</v>
      </c>
      <c r="G1624" s="1">
        <v>87021</v>
      </c>
      <c r="H1624" s="1">
        <v>50087021</v>
      </c>
    </row>
    <row r="1625" spans="1:8" hidden="1" x14ac:dyDescent="0.25">
      <c r="A1625">
        <v>901</v>
      </c>
      <c r="B1625">
        <v>15</v>
      </c>
      <c r="C1625">
        <v>8</v>
      </c>
      <c r="D1625">
        <v>1</v>
      </c>
      <c r="E1625">
        <v>0</v>
      </c>
      <c r="F1625" t="s">
        <v>550</v>
      </c>
      <c r="G1625" s="1">
        <v>11413578.1</v>
      </c>
      <c r="H1625" s="1">
        <v>22827156.199999999</v>
      </c>
    </row>
    <row r="1626" spans="1:8" hidden="1" x14ac:dyDescent="0.25">
      <c r="A1626">
        <v>901</v>
      </c>
      <c r="B1626">
        <v>17</v>
      </c>
      <c r="C1626">
        <v>5</v>
      </c>
      <c r="D1626">
        <v>4</v>
      </c>
      <c r="E1626">
        <v>0</v>
      </c>
      <c r="F1626" t="s">
        <v>542</v>
      </c>
      <c r="G1626" s="1">
        <v>357464.31</v>
      </c>
      <c r="H1626" s="1">
        <v>925471.24</v>
      </c>
    </row>
    <row r="1627" spans="1:8" hidden="1" x14ac:dyDescent="0.25">
      <c r="A1627">
        <v>901</v>
      </c>
      <c r="B1627">
        <v>17</v>
      </c>
      <c r="C1627">
        <v>6</v>
      </c>
      <c r="D1627">
        <v>1</v>
      </c>
      <c r="E1627">
        <v>0</v>
      </c>
      <c r="F1627" t="s">
        <v>543</v>
      </c>
      <c r="G1627" s="1">
        <v>0</v>
      </c>
      <c r="H1627" s="1">
        <v>29000</v>
      </c>
    </row>
    <row r="1628" spans="1:8" hidden="1" x14ac:dyDescent="0.25">
      <c r="A1628">
        <v>901</v>
      </c>
      <c r="B1628">
        <v>17</v>
      </c>
      <c r="C1628">
        <v>6</v>
      </c>
      <c r="D1628">
        <v>7</v>
      </c>
      <c r="E1628">
        <v>0</v>
      </c>
      <c r="F1628" t="s">
        <v>549</v>
      </c>
      <c r="G1628" s="1">
        <v>0</v>
      </c>
      <c r="H1628" s="1">
        <v>89027.4</v>
      </c>
    </row>
    <row r="1629" spans="1:8" hidden="1" x14ac:dyDescent="0.25">
      <c r="A1629">
        <v>901</v>
      </c>
      <c r="B1629">
        <v>24</v>
      </c>
      <c r="C1629">
        <v>5</v>
      </c>
      <c r="D1629">
        <v>4</v>
      </c>
      <c r="E1629">
        <v>0</v>
      </c>
      <c r="F1629" t="s">
        <v>542</v>
      </c>
      <c r="G1629" s="1">
        <v>266498.03000000003</v>
      </c>
      <c r="H1629" s="1">
        <v>0</v>
      </c>
    </row>
    <row r="1630" spans="1:8" hidden="1" x14ac:dyDescent="0.25">
      <c r="A1630">
        <v>901</v>
      </c>
      <c r="B1630">
        <v>24</v>
      </c>
      <c r="C1630">
        <v>6</v>
      </c>
      <c r="D1630">
        <v>1</v>
      </c>
      <c r="E1630">
        <v>0</v>
      </c>
      <c r="F1630" t="s">
        <v>543</v>
      </c>
      <c r="G1630" s="1">
        <v>15002.21</v>
      </c>
      <c r="H1630" s="1">
        <v>0</v>
      </c>
    </row>
    <row r="1631" spans="1:8" hidden="1" x14ac:dyDescent="0.25">
      <c r="A1631">
        <v>901</v>
      </c>
      <c r="B1631">
        <v>24</v>
      </c>
      <c r="C1631">
        <v>6</v>
      </c>
      <c r="D1631">
        <v>7</v>
      </c>
      <c r="E1631">
        <v>0</v>
      </c>
      <c r="F1631" t="s">
        <v>549</v>
      </c>
      <c r="G1631" s="1">
        <v>96835</v>
      </c>
      <c r="H1631" s="1">
        <v>0</v>
      </c>
    </row>
    <row r="1632" spans="1:8" hidden="1" x14ac:dyDescent="0.25">
      <c r="A1632">
        <v>901</v>
      </c>
      <c r="B1632">
        <v>25</v>
      </c>
      <c r="C1632">
        <v>1</v>
      </c>
      <c r="D1632">
        <v>1</v>
      </c>
      <c r="E1632">
        <v>0</v>
      </c>
      <c r="F1632" t="s">
        <v>527</v>
      </c>
      <c r="G1632" s="1">
        <v>308635.55</v>
      </c>
      <c r="H1632" s="1">
        <v>0</v>
      </c>
    </row>
    <row r="1633" spans="1:8" hidden="1" x14ac:dyDescent="0.25">
      <c r="A1633">
        <v>901</v>
      </c>
      <c r="B1633">
        <v>25</v>
      </c>
      <c r="C1633">
        <v>1</v>
      </c>
      <c r="D1633">
        <v>2</v>
      </c>
      <c r="E1633">
        <v>0</v>
      </c>
      <c r="F1633" t="s">
        <v>528</v>
      </c>
      <c r="G1633" s="1">
        <v>232654.82</v>
      </c>
      <c r="H1633" s="1">
        <v>0</v>
      </c>
    </row>
    <row r="1634" spans="1:8" hidden="1" x14ac:dyDescent="0.25">
      <c r="A1634">
        <v>901</v>
      </c>
      <c r="B1634">
        <v>25</v>
      </c>
      <c r="C1634">
        <v>1</v>
      </c>
      <c r="D1634">
        <v>3</v>
      </c>
      <c r="E1634">
        <v>0</v>
      </c>
      <c r="F1634" t="s">
        <v>529</v>
      </c>
      <c r="G1634" s="1">
        <v>280178.09999999998</v>
      </c>
      <c r="H1634" s="1">
        <v>0</v>
      </c>
    </row>
    <row r="1635" spans="1:8" hidden="1" x14ac:dyDescent="0.25">
      <c r="A1635">
        <v>901</v>
      </c>
      <c r="B1635">
        <v>25</v>
      </c>
      <c r="C1635">
        <v>1</v>
      </c>
      <c r="D1635">
        <v>5</v>
      </c>
      <c r="E1635">
        <v>0</v>
      </c>
      <c r="F1635" t="s">
        <v>530</v>
      </c>
      <c r="G1635" s="1">
        <v>190000</v>
      </c>
      <c r="H1635" s="1">
        <v>0</v>
      </c>
    </row>
    <row r="1636" spans="1:8" hidden="1" x14ac:dyDescent="0.25">
      <c r="A1636">
        <v>901</v>
      </c>
      <c r="B1636">
        <v>25</v>
      </c>
      <c r="C1636">
        <v>2</v>
      </c>
      <c r="D1636">
        <v>1</v>
      </c>
      <c r="E1636">
        <v>0</v>
      </c>
      <c r="F1636" t="s">
        <v>527</v>
      </c>
      <c r="G1636" s="1">
        <v>52433.21</v>
      </c>
      <c r="H1636" s="1">
        <v>0</v>
      </c>
    </row>
    <row r="1637" spans="1:8" hidden="1" x14ac:dyDescent="0.25">
      <c r="A1637">
        <v>901</v>
      </c>
      <c r="B1637">
        <v>25</v>
      </c>
      <c r="C1637">
        <v>2</v>
      </c>
      <c r="D1637">
        <v>2</v>
      </c>
      <c r="E1637">
        <v>0</v>
      </c>
      <c r="F1637" t="s">
        <v>528</v>
      </c>
      <c r="G1637" s="1">
        <v>52001.43</v>
      </c>
      <c r="H1637" s="1">
        <v>0</v>
      </c>
    </row>
    <row r="1638" spans="1:8" hidden="1" x14ac:dyDescent="0.25">
      <c r="A1638">
        <v>901</v>
      </c>
      <c r="B1638">
        <v>25</v>
      </c>
      <c r="C1638">
        <v>2</v>
      </c>
      <c r="D1638">
        <v>3</v>
      </c>
      <c r="E1638">
        <v>0</v>
      </c>
      <c r="F1638" t="s">
        <v>529</v>
      </c>
      <c r="G1638" s="1">
        <v>220612.22</v>
      </c>
      <c r="H1638" s="1">
        <v>0</v>
      </c>
    </row>
    <row r="1639" spans="1:8" hidden="1" x14ac:dyDescent="0.25">
      <c r="A1639">
        <v>901</v>
      </c>
      <c r="B1639">
        <v>25</v>
      </c>
      <c r="C1639">
        <v>3</v>
      </c>
      <c r="D1639">
        <v>1</v>
      </c>
      <c r="E1639">
        <v>0</v>
      </c>
      <c r="F1639" t="s">
        <v>531</v>
      </c>
      <c r="G1639" s="1">
        <v>21000</v>
      </c>
      <c r="H1639" s="1">
        <v>0</v>
      </c>
    </row>
    <row r="1640" spans="1:8" hidden="1" x14ac:dyDescent="0.25">
      <c r="A1640">
        <v>901</v>
      </c>
      <c r="B1640">
        <v>25</v>
      </c>
      <c r="C1640">
        <v>3</v>
      </c>
      <c r="D1640">
        <v>2</v>
      </c>
      <c r="E1640">
        <v>0</v>
      </c>
      <c r="F1640" t="s">
        <v>532</v>
      </c>
      <c r="G1640" s="1">
        <v>952822.59</v>
      </c>
      <c r="H1640" s="1">
        <v>0</v>
      </c>
    </row>
    <row r="1641" spans="1:8" hidden="1" x14ac:dyDescent="0.25">
      <c r="A1641">
        <v>901</v>
      </c>
      <c r="B1641">
        <v>25</v>
      </c>
      <c r="C1641">
        <v>3</v>
      </c>
      <c r="D1641">
        <v>3</v>
      </c>
      <c r="E1641">
        <v>0</v>
      </c>
      <c r="F1641" t="s">
        <v>533</v>
      </c>
      <c r="G1641" s="1">
        <v>956660.99</v>
      </c>
      <c r="H1641" s="1">
        <v>0</v>
      </c>
    </row>
    <row r="1642" spans="1:8" hidden="1" x14ac:dyDescent="0.25">
      <c r="A1642">
        <v>901</v>
      </c>
      <c r="B1642">
        <v>25</v>
      </c>
      <c r="C1642">
        <v>3</v>
      </c>
      <c r="D1642">
        <v>4</v>
      </c>
      <c r="E1642">
        <v>0</v>
      </c>
      <c r="F1642" t="s">
        <v>534</v>
      </c>
      <c r="G1642" s="1">
        <v>2119104.58</v>
      </c>
      <c r="H1642" s="1">
        <v>0</v>
      </c>
    </row>
    <row r="1643" spans="1:8" hidden="1" x14ac:dyDescent="0.25">
      <c r="A1643">
        <v>901</v>
      </c>
      <c r="B1643">
        <v>25</v>
      </c>
      <c r="C1643">
        <v>3</v>
      </c>
      <c r="D1643">
        <v>5</v>
      </c>
      <c r="E1643">
        <v>0</v>
      </c>
      <c r="F1643" t="s">
        <v>535</v>
      </c>
      <c r="G1643" s="1">
        <v>1184778.1599999999</v>
      </c>
      <c r="H1643" s="1">
        <v>0</v>
      </c>
    </row>
    <row r="1644" spans="1:8" hidden="1" x14ac:dyDescent="0.25">
      <c r="A1644">
        <v>901</v>
      </c>
      <c r="B1644">
        <v>25</v>
      </c>
      <c r="C1644">
        <v>3</v>
      </c>
      <c r="D1644">
        <v>6</v>
      </c>
      <c r="E1644">
        <v>0</v>
      </c>
      <c r="F1644" t="s">
        <v>536</v>
      </c>
      <c r="G1644" s="1">
        <v>105324.75</v>
      </c>
      <c r="H1644" s="1">
        <v>0</v>
      </c>
    </row>
    <row r="1645" spans="1:8" hidden="1" x14ac:dyDescent="0.25">
      <c r="A1645">
        <v>901</v>
      </c>
      <c r="B1645">
        <v>25</v>
      </c>
      <c r="C1645">
        <v>3</v>
      </c>
      <c r="D1645">
        <v>7</v>
      </c>
      <c r="E1645">
        <v>0</v>
      </c>
      <c r="F1645" t="s">
        <v>537</v>
      </c>
      <c r="G1645" s="1">
        <v>345943.82</v>
      </c>
      <c r="H1645" s="1">
        <v>0</v>
      </c>
    </row>
    <row r="1646" spans="1:8" hidden="1" x14ac:dyDescent="0.25">
      <c r="A1646">
        <v>901</v>
      </c>
      <c r="B1646">
        <v>25</v>
      </c>
      <c r="C1646">
        <v>3</v>
      </c>
      <c r="D1646">
        <v>8</v>
      </c>
      <c r="E1646">
        <v>0</v>
      </c>
      <c r="F1646" t="s">
        <v>538</v>
      </c>
      <c r="G1646" s="1">
        <v>169668.72</v>
      </c>
      <c r="H1646" s="1">
        <v>0</v>
      </c>
    </row>
    <row r="1647" spans="1:8" hidden="1" x14ac:dyDescent="0.25">
      <c r="A1647">
        <v>901</v>
      </c>
      <c r="B1647">
        <v>25</v>
      </c>
      <c r="C1647">
        <v>3</v>
      </c>
      <c r="D1647">
        <v>9</v>
      </c>
      <c r="E1647">
        <v>0</v>
      </c>
      <c r="F1647" t="s">
        <v>539</v>
      </c>
      <c r="G1647" s="1">
        <v>252730.03</v>
      </c>
      <c r="H1647" s="1">
        <v>0</v>
      </c>
    </row>
    <row r="1648" spans="1:8" hidden="1" x14ac:dyDescent="0.25">
      <c r="A1648">
        <v>901</v>
      </c>
      <c r="B1648">
        <v>25</v>
      </c>
      <c r="C1648">
        <v>5</v>
      </c>
      <c r="D1648">
        <v>1</v>
      </c>
      <c r="E1648">
        <v>0</v>
      </c>
      <c r="F1648" t="s">
        <v>540</v>
      </c>
      <c r="G1648" s="1">
        <v>404196.51</v>
      </c>
      <c r="H1648" s="1">
        <v>0</v>
      </c>
    </row>
    <row r="1649" spans="1:8" hidden="1" x14ac:dyDescent="0.25">
      <c r="A1649">
        <v>901</v>
      </c>
      <c r="B1649">
        <v>25</v>
      </c>
      <c r="C1649">
        <v>5</v>
      </c>
      <c r="D1649">
        <v>3</v>
      </c>
      <c r="E1649">
        <v>0</v>
      </c>
      <c r="F1649" t="s">
        <v>541</v>
      </c>
      <c r="G1649" s="1">
        <v>174287.34</v>
      </c>
      <c r="H1649" s="1">
        <v>0</v>
      </c>
    </row>
    <row r="1650" spans="1:8" hidden="1" x14ac:dyDescent="0.25">
      <c r="A1650">
        <v>901</v>
      </c>
      <c r="B1650">
        <v>25</v>
      </c>
      <c r="C1650">
        <v>5</v>
      </c>
      <c r="D1650">
        <v>4</v>
      </c>
      <c r="E1650">
        <v>0</v>
      </c>
      <c r="F1650" t="s">
        <v>542</v>
      </c>
      <c r="G1650" s="1">
        <v>935409.23</v>
      </c>
      <c r="H1650" s="1">
        <v>0</v>
      </c>
    </row>
    <row r="1651" spans="1:8" hidden="1" x14ac:dyDescent="0.25">
      <c r="A1651">
        <v>901</v>
      </c>
      <c r="B1651">
        <v>25</v>
      </c>
      <c r="C1651">
        <v>6</v>
      </c>
      <c r="D1651">
        <v>1</v>
      </c>
      <c r="E1651">
        <v>0</v>
      </c>
      <c r="F1651" t="s">
        <v>543</v>
      </c>
      <c r="G1651" s="1">
        <v>2049378.72</v>
      </c>
      <c r="H1651" s="1">
        <v>0</v>
      </c>
    </row>
    <row r="1652" spans="1:8" hidden="1" x14ac:dyDescent="0.25">
      <c r="A1652">
        <v>901</v>
      </c>
      <c r="B1652">
        <v>25</v>
      </c>
      <c r="C1652">
        <v>6</v>
      </c>
      <c r="D1652">
        <v>2</v>
      </c>
      <c r="E1652">
        <v>0</v>
      </c>
      <c r="F1652" t="s">
        <v>544</v>
      </c>
      <c r="G1652" s="1">
        <v>789000</v>
      </c>
      <c r="H1652" s="1">
        <v>0</v>
      </c>
    </row>
    <row r="1653" spans="1:8" hidden="1" x14ac:dyDescent="0.25">
      <c r="A1653">
        <v>901</v>
      </c>
      <c r="B1653">
        <v>25</v>
      </c>
      <c r="C1653">
        <v>6</v>
      </c>
      <c r="D1653">
        <v>3</v>
      </c>
      <c r="E1653">
        <v>0</v>
      </c>
      <c r="F1653" t="s">
        <v>545</v>
      </c>
      <c r="G1653" s="1">
        <v>540430.31000000006</v>
      </c>
      <c r="H1653" s="1">
        <v>0</v>
      </c>
    </row>
    <row r="1654" spans="1:8" hidden="1" x14ac:dyDescent="0.25">
      <c r="A1654">
        <v>901</v>
      </c>
      <c r="B1654">
        <v>25</v>
      </c>
      <c r="C1654">
        <v>6</v>
      </c>
      <c r="D1654">
        <v>4</v>
      </c>
      <c r="E1654">
        <v>0</v>
      </c>
      <c r="F1654" t="s">
        <v>546</v>
      </c>
      <c r="G1654" s="1">
        <v>3506236.13</v>
      </c>
      <c r="H1654" s="1">
        <v>0</v>
      </c>
    </row>
    <row r="1655" spans="1:8" hidden="1" x14ac:dyDescent="0.25">
      <c r="A1655">
        <v>901</v>
      </c>
      <c r="B1655">
        <v>25</v>
      </c>
      <c r="C1655">
        <v>6</v>
      </c>
      <c r="D1655">
        <v>5</v>
      </c>
      <c r="E1655">
        <v>0</v>
      </c>
      <c r="F1655" t="s">
        <v>547</v>
      </c>
      <c r="G1655" s="1">
        <v>2335252.75</v>
      </c>
      <c r="H1655" s="1">
        <v>0</v>
      </c>
    </row>
    <row r="1656" spans="1:8" hidden="1" x14ac:dyDescent="0.25">
      <c r="A1656">
        <v>901</v>
      </c>
      <c r="B1656">
        <v>25</v>
      </c>
      <c r="C1656">
        <v>6</v>
      </c>
      <c r="D1656">
        <v>6</v>
      </c>
      <c r="E1656">
        <v>0</v>
      </c>
      <c r="F1656" t="s">
        <v>548</v>
      </c>
      <c r="G1656" s="1">
        <v>205044.96</v>
      </c>
      <c r="H1656" s="1">
        <v>0</v>
      </c>
    </row>
    <row r="1657" spans="1:8" hidden="1" x14ac:dyDescent="0.25">
      <c r="A1657">
        <v>901</v>
      </c>
      <c r="B1657">
        <v>25</v>
      </c>
      <c r="C1657">
        <v>6</v>
      </c>
      <c r="D1657">
        <v>7</v>
      </c>
      <c r="E1657">
        <v>0</v>
      </c>
      <c r="F1657" t="s">
        <v>549</v>
      </c>
      <c r="G1657" s="1">
        <v>16568598.58</v>
      </c>
      <c r="H1657" s="1">
        <v>0</v>
      </c>
    </row>
    <row r="1658" spans="1:8" hidden="1" x14ac:dyDescent="0.25">
      <c r="A1658">
        <v>902</v>
      </c>
      <c r="B1658">
        <v>1</v>
      </c>
      <c r="C1658">
        <v>1</v>
      </c>
      <c r="D1658">
        <v>0</v>
      </c>
      <c r="E1658">
        <v>0</v>
      </c>
      <c r="F1658" t="s">
        <v>527</v>
      </c>
      <c r="G1658" s="1">
        <v>58530975.020000003</v>
      </c>
      <c r="H1658" s="1">
        <v>1649610.57</v>
      </c>
    </row>
    <row r="1659" spans="1:8" hidden="1" x14ac:dyDescent="0.25">
      <c r="A1659">
        <v>902</v>
      </c>
      <c r="B1659">
        <v>1</v>
      </c>
      <c r="C1659">
        <v>2</v>
      </c>
      <c r="D1659">
        <v>0</v>
      </c>
      <c r="E1659">
        <v>0</v>
      </c>
      <c r="F1659" t="s">
        <v>528</v>
      </c>
      <c r="G1659" s="1">
        <v>32896514.640000001</v>
      </c>
      <c r="H1659" s="1">
        <v>2306169.46</v>
      </c>
    </row>
    <row r="1660" spans="1:8" hidden="1" x14ac:dyDescent="0.25">
      <c r="A1660">
        <v>902</v>
      </c>
      <c r="B1660">
        <v>1</v>
      </c>
      <c r="C1660">
        <v>3</v>
      </c>
      <c r="D1660">
        <v>0</v>
      </c>
      <c r="E1660">
        <v>0</v>
      </c>
      <c r="F1660" t="s">
        <v>529</v>
      </c>
      <c r="G1660" s="1">
        <v>8292539.29</v>
      </c>
      <c r="H1660" s="1">
        <v>475717.39</v>
      </c>
    </row>
    <row r="1661" spans="1:8" hidden="1" x14ac:dyDescent="0.25">
      <c r="A1661">
        <v>902</v>
      </c>
      <c r="B1661">
        <v>1</v>
      </c>
      <c r="C1661">
        <v>5</v>
      </c>
      <c r="D1661">
        <v>0</v>
      </c>
      <c r="E1661">
        <v>0</v>
      </c>
      <c r="F1661" t="s">
        <v>530</v>
      </c>
      <c r="G1661" s="1">
        <v>190000</v>
      </c>
      <c r="H1661" s="1">
        <v>190000</v>
      </c>
    </row>
    <row r="1662" spans="1:8" hidden="1" x14ac:dyDescent="0.25">
      <c r="A1662">
        <v>902</v>
      </c>
      <c r="B1662">
        <v>2</v>
      </c>
      <c r="C1662">
        <v>1</v>
      </c>
      <c r="D1662">
        <v>0</v>
      </c>
      <c r="E1662">
        <v>0</v>
      </c>
      <c r="F1662" t="s">
        <v>527</v>
      </c>
      <c r="G1662" s="1">
        <v>10925012.74</v>
      </c>
      <c r="H1662" s="1">
        <v>406445.95</v>
      </c>
    </row>
    <row r="1663" spans="1:8" hidden="1" x14ac:dyDescent="0.25">
      <c r="A1663">
        <v>902</v>
      </c>
      <c r="B1663">
        <v>2</v>
      </c>
      <c r="C1663">
        <v>2</v>
      </c>
      <c r="D1663">
        <v>0</v>
      </c>
      <c r="E1663">
        <v>0</v>
      </c>
      <c r="F1663" t="s">
        <v>528</v>
      </c>
      <c r="G1663" s="1">
        <v>4179291.97</v>
      </c>
      <c r="H1663" s="1">
        <v>236293.4</v>
      </c>
    </row>
    <row r="1664" spans="1:8" hidden="1" x14ac:dyDescent="0.25">
      <c r="A1664">
        <v>902</v>
      </c>
      <c r="B1664">
        <v>2</v>
      </c>
      <c r="C1664">
        <v>3</v>
      </c>
      <c r="D1664">
        <v>0</v>
      </c>
      <c r="E1664">
        <v>0</v>
      </c>
      <c r="F1664" t="s">
        <v>529</v>
      </c>
      <c r="G1664" s="1">
        <v>1493990.33</v>
      </c>
      <c r="H1664" s="1">
        <v>88602.55</v>
      </c>
    </row>
    <row r="1665" spans="1:8" hidden="1" x14ac:dyDescent="0.25">
      <c r="A1665">
        <v>902</v>
      </c>
      <c r="B1665">
        <v>3</v>
      </c>
      <c r="C1665">
        <v>1</v>
      </c>
      <c r="D1665">
        <v>0</v>
      </c>
      <c r="E1665">
        <v>0</v>
      </c>
      <c r="F1665" t="s">
        <v>531</v>
      </c>
      <c r="G1665" s="1">
        <v>21000</v>
      </c>
      <c r="H1665" s="1">
        <v>21000</v>
      </c>
    </row>
    <row r="1666" spans="1:8" hidden="1" x14ac:dyDescent="0.25">
      <c r="A1666">
        <v>902</v>
      </c>
      <c r="B1666">
        <v>3</v>
      </c>
      <c r="C1666">
        <v>2</v>
      </c>
      <c r="D1666">
        <v>0</v>
      </c>
      <c r="E1666">
        <v>0</v>
      </c>
      <c r="F1666" t="s">
        <v>532</v>
      </c>
      <c r="G1666" s="1">
        <v>47142093.609999999</v>
      </c>
      <c r="H1666" s="1">
        <v>3016866.2</v>
      </c>
    </row>
    <row r="1667" spans="1:8" hidden="1" x14ac:dyDescent="0.25">
      <c r="A1667">
        <v>902</v>
      </c>
      <c r="B1667">
        <v>3</v>
      </c>
      <c r="C1667">
        <v>3</v>
      </c>
      <c r="D1667">
        <v>0</v>
      </c>
      <c r="E1667">
        <v>0</v>
      </c>
      <c r="F1667" t="s">
        <v>533</v>
      </c>
      <c r="G1667" s="1">
        <v>5003781.4400000004</v>
      </c>
      <c r="H1667" s="1">
        <v>1205842.43</v>
      </c>
    </row>
    <row r="1668" spans="1:8" hidden="1" x14ac:dyDescent="0.25">
      <c r="A1668">
        <v>902</v>
      </c>
      <c r="B1668">
        <v>3</v>
      </c>
      <c r="C1668">
        <v>4</v>
      </c>
      <c r="D1668">
        <v>0</v>
      </c>
      <c r="E1668">
        <v>0</v>
      </c>
      <c r="F1668" t="s">
        <v>534</v>
      </c>
      <c r="G1668" s="1">
        <v>25168657.82</v>
      </c>
      <c r="H1668" s="1">
        <v>2934762.4</v>
      </c>
    </row>
    <row r="1669" spans="1:8" hidden="1" x14ac:dyDescent="0.25">
      <c r="A1669">
        <v>902</v>
      </c>
      <c r="B1669">
        <v>3</v>
      </c>
      <c r="C1669">
        <v>5</v>
      </c>
      <c r="D1669">
        <v>0</v>
      </c>
      <c r="E1669">
        <v>0</v>
      </c>
      <c r="F1669" t="s">
        <v>535</v>
      </c>
      <c r="G1669" s="1">
        <v>44127800.189999998</v>
      </c>
      <c r="H1669" s="1">
        <v>3280828.35</v>
      </c>
    </row>
    <row r="1670" spans="1:8" hidden="1" x14ac:dyDescent="0.25">
      <c r="A1670">
        <v>902</v>
      </c>
      <c r="B1670">
        <v>3</v>
      </c>
      <c r="C1670">
        <v>6</v>
      </c>
      <c r="D1670">
        <v>0</v>
      </c>
      <c r="E1670">
        <v>0</v>
      </c>
      <c r="F1670" t="s">
        <v>536</v>
      </c>
      <c r="G1670" s="1">
        <v>2841176</v>
      </c>
      <c r="H1670" s="1">
        <v>1164300.75</v>
      </c>
    </row>
    <row r="1671" spans="1:8" hidden="1" x14ac:dyDescent="0.25">
      <c r="A1671">
        <v>902</v>
      </c>
      <c r="B1671">
        <v>3</v>
      </c>
      <c r="C1671">
        <v>7</v>
      </c>
      <c r="D1671">
        <v>0</v>
      </c>
      <c r="E1671">
        <v>0</v>
      </c>
      <c r="F1671" t="s">
        <v>537</v>
      </c>
      <c r="G1671" s="1">
        <v>3144853.97</v>
      </c>
      <c r="H1671" s="1">
        <v>529397.79</v>
      </c>
    </row>
    <row r="1672" spans="1:8" hidden="1" x14ac:dyDescent="0.25">
      <c r="A1672">
        <v>902</v>
      </c>
      <c r="B1672">
        <v>3</v>
      </c>
      <c r="C1672">
        <v>8</v>
      </c>
      <c r="D1672">
        <v>0</v>
      </c>
      <c r="E1672">
        <v>0</v>
      </c>
      <c r="F1672" t="s">
        <v>538</v>
      </c>
      <c r="G1672" s="1">
        <v>739721.78</v>
      </c>
      <c r="H1672" s="1">
        <v>88390.5</v>
      </c>
    </row>
    <row r="1673" spans="1:8" hidden="1" x14ac:dyDescent="0.25">
      <c r="A1673">
        <v>902</v>
      </c>
      <c r="B1673">
        <v>3</v>
      </c>
      <c r="C1673">
        <v>9</v>
      </c>
      <c r="D1673">
        <v>0</v>
      </c>
      <c r="E1673">
        <v>0</v>
      </c>
      <c r="F1673" t="s">
        <v>539</v>
      </c>
      <c r="G1673" s="1">
        <v>500000</v>
      </c>
      <c r="H1673" s="1">
        <v>252730.03</v>
      </c>
    </row>
    <row r="1674" spans="1:8" hidden="1" x14ac:dyDescent="0.25">
      <c r="A1674">
        <v>902</v>
      </c>
      <c r="B1674">
        <v>5</v>
      </c>
      <c r="C1674">
        <v>1</v>
      </c>
      <c r="D1674">
        <v>0</v>
      </c>
      <c r="E1674">
        <v>0</v>
      </c>
      <c r="F1674" t="s">
        <v>540</v>
      </c>
      <c r="G1674" s="1">
        <v>6600000</v>
      </c>
      <c r="H1674" s="1">
        <v>404196.51</v>
      </c>
    </row>
    <row r="1675" spans="1:8" hidden="1" x14ac:dyDescent="0.25">
      <c r="A1675">
        <v>902</v>
      </c>
      <c r="B1675">
        <v>5</v>
      </c>
      <c r="C1675">
        <v>3</v>
      </c>
      <c r="D1675">
        <v>0</v>
      </c>
      <c r="E1675">
        <v>0</v>
      </c>
      <c r="F1675" t="s">
        <v>541</v>
      </c>
      <c r="G1675" s="1">
        <v>10379891</v>
      </c>
      <c r="H1675" s="1">
        <v>292178.34000000003</v>
      </c>
    </row>
    <row r="1676" spans="1:8" hidden="1" x14ac:dyDescent="0.25">
      <c r="A1676">
        <v>902</v>
      </c>
      <c r="B1676">
        <v>5</v>
      </c>
      <c r="C1676">
        <v>4</v>
      </c>
      <c r="D1676">
        <v>0</v>
      </c>
      <c r="E1676">
        <v>0</v>
      </c>
      <c r="F1676" t="s">
        <v>542</v>
      </c>
      <c r="G1676" s="1">
        <v>47668962.299999997</v>
      </c>
      <c r="H1676" s="1">
        <v>2380596.5299999998</v>
      </c>
    </row>
    <row r="1677" spans="1:8" hidden="1" x14ac:dyDescent="0.25">
      <c r="A1677">
        <v>902</v>
      </c>
      <c r="B1677">
        <v>6</v>
      </c>
      <c r="C1677">
        <v>1</v>
      </c>
      <c r="D1677">
        <v>0</v>
      </c>
      <c r="E1677">
        <v>0</v>
      </c>
      <c r="F1677" t="s">
        <v>543</v>
      </c>
      <c r="G1677" s="1">
        <v>2473958</v>
      </c>
      <c r="H1677" s="1">
        <v>1128338.93</v>
      </c>
    </row>
    <row r="1678" spans="1:8" hidden="1" x14ac:dyDescent="0.25">
      <c r="A1678">
        <v>902</v>
      </c>
      <c r="B1678">
        <v>6</v>
      </c>
      <c r="C1678">
        <v>2</v>
      </c>
      <c r="D1678">
        <v>0</v>
      </c>
      <c r="E1678">
        <v>0</v>
      </c>
      <c r="F1678" t="s">
        <v>544</v>
      </c>
      <c r="G1678" s="1">
        <v>789000</v>
      </c>
      <c r="H1678" s="1">
        <v>789000</v>
      </c>
    </row>
    <row r="1679" spans="1:8" hidden="1" x14ac:dyDescent="0.25">
      <c r="A1679">
        <v>902</v>
      </c>
      <c r="B1679">
        <v>6</v>
      </c>
      <c r="C1679">
        <v>3</v>
      </c>
      <c r="D1679">
        <v>0</v>
      </c>
      <c r="E1679">
        <v>0</v>
      </c>
      <c r="F1679" t="s">
        <v>545</v>
      </c>
      <c r="G1679" s="1">
        <v>766900.3</v>
      </c>
      <c r="H1679" s="1">
        <v>227330.61</v>
      </c>
    </row>
    <row r="1680" spans="1:8" hidden="1" x14ac:dyDescent="0.25">
      <c r="A1680">
        <v>902</v>
      </c>
      <c r="B1680">
        <v>6</v>
      </c>
      <c r="C1680">
        <v>4</v>
      </c>
      <c r="D1680">
        <v>0</v>
      </c>
      <c r="E1680">
        <v>0</v>
      </c>
      <c r="F1680" t="s">
        <v>546</v>
      </c>
      <c r="G1680" s="1">
        <v>62702413.43</v>
      </c>
      <c r="H1680" s="1">
        <v>4154769.56</v>
      </c>
    </row>
    <row r="1681" spans="1:8" hidden="1" x14ac:dyDescent="0.25">
      <c r="A1681">
        <v>902</v>
      </c>
      <c r="B1681">
        <v>6</v>
      </c>
      <c r="C1681">
        <v>5</v>
      </c>
      <c r="D1681">
        <v>0</v>
      </c>
      <c r="E1681">
        <v>0</v>
      </c>
      <c r="F1681" t="s">
        <v>547</v>
      </c>
      <c r="G1681" s="1">
        <v>9614762.3399999999</v>
      </c>
      <c r="H1681" s="1">
        <v>15.09</v>
      </c>
    </row>
    <row r="1682" spans="1:8" hidden="1" x14ac:dyDescent="0.25">
      <c r="A1682">
        <v>902</v>
      </c>
      <c r="B1682">
        <v>6</v>
      </c>
      <c r="C1682">
        <v>6</v>
      </c>
      <c r="D1682">
        <v>0</v>
      </c>
      <c r="E1682">
        <v>0</v>
      </c>
      <c r="F1682" t="s">
        <v>548</v>
      </c>
      <c r="G1682" s="1">
        <v>1490000</v>
      </c>
      <c r="H1682" s="1">
        <v>205044.96</v>
      </c>
    </row>
    <row r="1683" spans="1:8" hidden="1" x14ac:dyDescent="0.25">
      <c r="A1683">
        <v>902</v>
      </c>
      <c r="B1683">
        <v>6</v>
      </c>
      <c r="C1683">
        <v>7</v>
      </c>
      <c r="D1683">
        <v>0</v>
      </c>
      <c r="E1683">
        <v>0</v>
      </c>
      <c r="F1683" t="s">
        <v>549</v>
      </c>
      <c r="G1683" s="1">
        <v>229749178.37</v>
      </c>
      <c r="H1683" s="1">
        <v>2555770.5499999998</v>
      </c>
    </row>
    <row r="1684" spans="1:8" hidden="1" x14ac:dyDescent="0.25">
      <c r="A1684">
        <v>902</v>
      </c>
      <c r="B1684">
        <v>8</v>
      </c>
      <c r="C1684">
        <v>1</v>
      </c>
      <c r="D1684">
        <v>0</v>
      </c>
      <c r="E1684">
        <v>0</v>
      </c>
      <c r="F1684" t="s">
        <v>550</v>
      </c>
      <c r="G1684" s="1">
        <v>11413578.1</v>
      </c>
      <c r="H1684" s="1">
        <v>0</v>
      </c>
    </row>
    <row r="1685" spans="1:8" hidden="1" x14ac:dyDescent="0.25">
      <c r="A1685">
        <v>903</v>
      </c>
      <c r="B1685">
        <v>1</v>
      </c>
      <c r="C1685">
        <v>1</v>
      </c>
      <c r="D1685">
        <v>0</v>
      </c>
      <c r="E1685">
        <v>0</v>
      </c>
      <c r="F1685" t="s">
        <v>527</v>
      </c>
      <c r="G1685" s="1">
        <v>58530975.020000003</v>
      </c>
      <c r="H1685" s="1">
        <v>58530975.020000003</v>
      </c>
    </row>
    <row r="1686" spans="1:8" hidden="1" x14ac:dyDescent="0.25">
      <c r="A1686">
        <v>903</v>
      </c>
      <c r="B1686">
        <v>1</v>
      </c>
      <c r="C1686">
        <v>2</v>
      </c>
      <c r="D1686">
        <v>0</v>
      </c>
      <c r="E1686">
        <v>0</v>
      </c>
      <c r="F1686" t="s">
        <v>528</v>
      </c>
      <c r="G1686" s="1">
        <v>32906170.989999998</v>
      </c>
      <c r="H1686" s="1">
        <v>32906170.989999998</v>
      </c>
    </row>
    <row r="1687" spans="1:8" hidden="1" x14ac:dyDescent="0.25">
      <c r="A1687">
        <v>903</v>
      </c>
      <c r="B1687">
        <v>1</v>
      </c>
      <c r="C1687">
        <v>3</v>
      </c>
      <c r="D1687">
        <v>0</v>
      </c>
      <c r="E1687">
        <v>0</v>
      </c>
      <c r="F1687" t="s">
        <v>529</v>
      </c>
      <c r="G1687" s="1">
        <v>8292539.29</v>
      </c>
      <c r="H1687" s="1">
        <v>8292539.29</v>
      </c>
    </row>
    <row r="1688" spans="1:8" hidden="1" x14ac:dyDescent="0.25">
      <c r="A1688">
        <v>903</v>
      </c>
      <c r="B1688">
        <v>1</v>
      </c>
      <c r="C1688">
        <v>5</v>
      </c>
      <c r="D1688">
        <v>0</v>
      </c>
      <c r="E1688">
        <v>0</v>
      </c>
      <c r="F1688" t="s">
        <v>530</v>
      </c>
      <c r="G1688" s="1">
        <v>190000</v>
      </c>
      <c r="H1688" s="1">
        <v>190000</v>
      </c>
    </row>
    <row r="1689" spans="1:8" hidden="1" x14ac:dyDescent="0.25">
      <c r="A1689">
        <v>903</v>
      </c>
      <c r="B1689">
        <v>2</v>
      </c>
      <c r="C1689">
        <v>1</v>
      </c>
      <c r="D1689">
        <v>0</v>
      </c>
      <c r="E1689">
        <v>0</v>
      </c>
      <c r="F1689" t="s">
        <v>527</v>
      </c>
      <c r="G1689" s="1">
        <v>10925012.74</v>
      </c>
      <c r="H1689" s="1">
        <v>10925012.74</v>
      </c>
    </row>
    <row r="1690" spans="1:8" hidden="1" x14ac:dyDescent="0.25">
      <c r="A1690">
        <v>903</v>
      </c>
      <c r="B1690">
        <v>2</v>
      </c>
      <c r="C1690">
        <v>2</v>
      </c>
      <c r="D1690">
        <v>0</v>
      </c>
      <c r="E1690">
        <v>0</v>
      </c>
      <c r="F1690" t="s">
        <v>528</v>
      </c>
      <c r="G1690" s="1">
        <v>4179291.97</v>
      </c>
      <c r="H1690" s="1">
        <v>4179291.97</v>
      </c>
    </row>
    <row r="1691" spans="1:8" hidden="1" x14ac:dyDescent="0.25">
      <c r="A1691">
        <v>903</v>
      </c>
      <c r="B1691">
        <v>2</v>
      </c>
      <c r="C1691">
        <v>3</v>
      </c>
      <c r="D1691">
        <v>0</v>
      </c>
      <c r="E1691">
        <v>0</v>
      </c>
      <c r="F1691" t="s">
        <v>529</v>
      </c>
      <c r="G1691" s="1">
        <v>1493990.33</v>
      </c>
      <c r="H1691" s="1">
        <v>1493990.33</v>
      </c>
    </row>
    <row r="1692" spans="1:8" hidden="1" x14ac:dyDescent="0.25">
      <c r="A1692">
        <v>903</v>
      </c>
      <c r="B1692">
        <v>3</v>
      </c>
      <c r="C1692">
        <v>1</v>
      </c>
      <c r="D1692">
        <v>0</v>
      </c>
      <c r="E1692">
        <v>0</v>
      </c>
      <c r="F1692" t="s">
        <v>531</v>
      </c>
      <c r="G1692" s="1">
        <v>21000</v>
      </c>
      <c r="H1692" s="1">
        <v>21000</v>
      </c>
    </row>
    <row r="1693" spans="1:8" hidden="1" x14ac:dyDescent="0.25">
      <c r="A1693">
        <v>903</v>
      </c>
      <c r="B1693">
        <v>3</v>
      </c>
      <c r="C1693">
        <v>2</v>
      </c>
      <c r="D1693">
        <v>0</v>
      </c>
      <c r="E1693">
        <v>0</v>
      </c>
      <c r="F1693" t="s">
        <v>532</v>
      </c>
      <c r="G1693" s="1">
        <v>47142093.609999999</v>
      </c>
      <c r="H1693" s="1">
        <v>47142093.609999999</v>
      </c>
    </row>
    <row r="1694" spans="1:8" hidden="1" x14ac:dyDescent="0.25">
      <c r="A1694">
        <v>903</v>
      </c>
      <c r="B1694">
        <v>3</v>
      </c>
      <c r="C1694">
        <v>3</v>
      </c>
      <c r="D1694">
        <v>0</v>
      </c>
      <c r="E1694">
        <v>0</v>
      </c>
      <c r="F1694" t="s">
        <v>533</v>
      </c>
      <c r="G1694" s="1">
        <v>5006305.26</v>
      </c>
      <c r="H1694" s="1">
        <v>5006305.26</v>
      </c>
    </row>
    <row r="1695" spans="1:8" hidden="1" x14ac:dyDescent="0.25">
      <c r="A1695">
        <v>903</v>
      </c>
      <c r="B1695">
        <v>3</v>
      </c>
      <c r="C1695">
        <v>4</v>
      </c>
      <c r="D1695">
        <v>0</v>
      </c>
      <c r="E1695">
        <v>0</v>
      </c>
      <c r="F1695" t="s">
        <v>534</v>
      </c>
      <c r="G1695" s="1">
        <v>25169389.120000001</v>
      </c>
      <c r="H1695" s="1">
        <v>25169389.120000001</v>
      </c>
    </row>
    <row r="1696" spans="1:8" hidden="1" x14ac:dyDescent="0.25">
      <c r="A1696">
        <v>903</v>
      </c>
      <c r="B1696">
        <v>3</v>
      </c>
      <c r="C1696">
        <v>5</v>
      </c>
      <c r="D1696">
        <v>0</v>
      </c>
      <c r="E1696">
        <v>0</v>
      </c>
      <c r="F1696" t="s">
        <v>535</v>
      </c>
      <c r="G1696" s="1">
        <v>44127800.189999998</v>
      </c>
      <c r="H1696" s="1">
        <v>44127800.189999998</v>
      </c>
    </row>
    <row r="1697" spans="1:8" hidden="1" x14ac:dyDescent="0.25">
      <c r="A1697">
        <v>903</v>
      </c>
      <c r="B1697">
        <v>3</v>
      </c>
      <c r="C1697">
        <v>6</v>
      </c>
      <c r="D1697">
        <v>0</v>
      </c>
      <c r="E1697">
        <v>0</v>
      </c>
      <c r="F1697" t="s">
        <v>536</v>
      </c>
      <c r="G1697" s="1">
        <v>2841176</v>
      </c>
      <c r="H1697" s="1">
        <v>2841176</v>
      </c>
    </row>
    <row r="1698" spans="1:8" hidden="1" x14ac:dyDescent="0.25">
      <c r="A1698">
        <v>903</v>
      </c>
      <c r="B1698">
        <v>3</v>
      </c>
      <c r="C1698">
        <v>7</v>
      </c>
      <c r="D1698">
        <v>0</v>
      </c>
      <c r="E1698">
        <v>0</v>
      </c>
      <c r="F1698" t="s">
        <v>537</v>
      </c>
      <c r="G1698" s="1">
        <v>3144853.97</v>
      </c>
      <c r="H1698" s="1">
        <v>3144853.97</v>
      </c>
    </row>
    <row r="1699" spans="1:8" hidden="1" x14ac:dyDescent="0.25">
      <c r="A1699">
        <v>903</v>
      </c>
      <c r="B1699">
        <v>3</v>
      </c>
      <c r="C1699">
        <v>8</v>
      </c>
      <c r="D1699">
        <v>0</v>
      </c>
      <c r="E1699">
        <v>0</v>
      </c>
      <c r="F1699" t="s">
        <v>538</v>
      </c>
      <c r="G1699" s="1">
        <v>739721.78</v>
      </c>
      <c r="H1699" s="1">
        <v>739721.78</v>
      </c>
    </row>
    <row r="1700" spans="1:8" hidden="1" x14ac:dyDescent="0.25">
      <c r="A1700">
        <v>903</v>
      </c>
      <c r="B1700">
        <v>3</v>
      </c>
      <c r="C1700">
        <v>9</v>
      </c>
      <c r="D1700">
        <v>0</v>
      </c>
      <c r="E1700">
        <v>0</v>
      </c>
      <c r="F1700" t="s">
        <v>539</v>
      </c>
      <c r="G1700" s="1">
        <v>500000</v>
      </c>
      <c r="H1700" s="1">
        <v>500000</v>
      </c>
    </row>
    <row r="1701" spans="1:8" hidden="1" x14ac:dyDescent="0.25">
      <c r="A1701">
        <v>903</v>
      </c>
      <c r="B1701">
        <v>5</v>
      </c>
      <c r="C1701">
        <v>1</v>
      </c>
      <c r="D1701">
        <v>0</v>
      </c>
      <c r="E1701">
        <v>0</v>
      </c>
      <c r="F1701" t="s">
        <v>540</v>
      </c>
      <c r="G1701" s="1">
        <v>6600000</v>
      </c>
      <c r="H1701" s="1">
        <v>6600000</v>
      </c>
    </row>
    <row r="1702" spans="1:8" hidden="1" x14ac:dyDescent="0.25">
      <c r="A1702">
        <v>903</v>
      </c>
      <c r="B1702">
        <v>5</v>
      </c>
      <c r="C1702">
        <v>3</v>
      </c>
      <c r="D1702">
        <v>0</v>
      </c>
      <c r="E1702">
        <v>0</v>
      </c>
      <c r="F1702" t="s">
        <v>541</v>
      </c>
      <c r="G1702" s="1">
        <v>10379891</v>
      </c>
      <c r="H1702" s="1">
        <v>10379891</v>
      </c>
    </row>
    <row r="1703" spans="1:8" hidden="1" x14ac:dyDescent="0.25">
      <c r="A1703">
        <v>903</v>
      </c>
      <c r="B1703">
        <v>5</v>
      </c>
      <c r="C1703">
        <v>4</v>
      </c>
      <c r="D1703">
        <v>0</v>
      </c>
      <c r="E1703">
        <v>0</v>
      </c>
      <c r="F1703" t="s">
        <v>542</v>
      </c>
      <c r="G1703" s="1">
        <v>47721147.25</v>
      </c>
      <c r="H1703" s="1">
        <v>47721147.25</v>
      </c>
    </row>
    <row r="1704" spans="1:8" hidden="1" x14ac:dyDescent="0.25">
      <c r="A1704">
        <v>903</v>
      </c>
      <c r="B1704">
        <v>6</v>
      </c>
      <c r="C1704">
        <v>1</v>
      </c>
      <c r="D1704">
        <v>0</v>
      </c>
      <c r="E1704">
        <v>0</v>
      </c>
      <c r="F1704" t="s">
        <v>543</v>
      </c>
      <c r="G1704" s="1">
        <v>2473958</v>
      </c>
      <c r="H1704" s="1">
        <v>2473958</v>
      </c>
    </row>
    <row r="1705" spans="1:8" hidden="1" x14ac:dyDescent="0.25">
      <c r="A1705">
        <v>903</v>
      </c>
      <c r="B1705">
        <v>6</v>
      </c>
      <c r="C1705">
        <v>2</v>
      </c>
      <c r="D1705">
        <v>0</v>
      </c>
      <c r="E1705">
        <v>0</v>
      </c>
      <c r="F1705" t="s">
        <v>544</v>
      </c>
      <c r="G1705" s="1">
        <v>789000</v>
      </c>
      <c r="H1705" s="1">
        <v>789000</v>
      </c>
    </row>
    <row r="1706" spans="1:8" hidden="1" x14ac:dyDescent="0.25">
      <c r="A1706">
        <v>903</v>
      </c>
      <c r="B1706">
        <v>6</v>
      </c>
      <c r="C1706">
        <v>3</v>
      </c>
      <c r="D1706">
        <v>0</v>
      </c>
      <c r="E1706">
        <v>0</v>
      </c>
      <c r="F1706" t="s">
        <v>545</v>
      </c>
      <c r="G1706" s="1">
        <v>766900.3</v>
      </c>
      <c r="H1706" s="1">
        <v>766900.3</v>
      </c>
    </row>
    <row r="1707" spans="1:8" hidden="1" x14ac:dyDescent="0.25">
      <c r="A1707">
        <v>903</v>
      </c>
      <c r="B1707">
        <v>6</v>
      </c>
      <c r="C1707">
        <v>4</v>
      </c>
      <c r="D1707">
        <v>0</v>
      </c>
      <c r="E1707">
        <v>0</v>
      </c>
      <c r="F1707" t="s">
        <v>546</v>
      </c>
      <c r="G1707" s="1">
        <v>62702413.43</v>
      </c>
      <c r="H1707" s="1">
        <v>62702413.43</v>
      </c>
    </row>
    <row r="1708" spans="1:8" hidden="1" x14ac:dyDescent="0.25">
      <c r="A1708">
        <v>903</v>
      </c>
      <c r="B1708">
        <v>6</v>
      </c>
      <c r="C1708">
        <v>5</v>
      </c>
      <c r="D1708">
        <v>0</v>
      </c>
      <c r="E1708">
        <v>0</v>
      </c>
      <c r="F1708" t="s">
        <v>547</v>
      </c>
      <c r="G1708" s="1">
        <v>9614762.3399999999</v>
      </c>
      <c r="H1708" s="1">
        <v>9614762.3399999999</v>
      </c>
    </row>
    <row r="1709" spans="1:8" hidden="1" x14ac:dyDescent="0.25">
      <c r="A1709">
        <v>903</v>
      </c>
      <c r="B1709">
        <v>6</v>
      </c>
      <c r="C1709">
        <v>6</v>
      </c>
      <c r="D1709">
        <v>0</v>
      </c>
      <c r="E1709">
        <v>0</v>
      </c>
      <c r="F1709" t="s">
        <v>548</v>
      </c>
      <c r="G1709" s="1">
        <v>1490000</v>
      </c>
      <c r="H1709" s="1">
        <v>1490000</v>
      </c>
    </row>
    <row r="1710" spans="1:8" hidden="1" x14ac:dyDescent="0.25">
      <c r="A1710">
        <v>903</v>
      </c>
      <c r="B1710">
        <v>6</v>
      </c>
      <c r="C1710">
        <v>7</v>
      </c>
      <c r="D1710">
        <v>0</v>
      </c>
      <c r="E1710">
        <v>0</v>
      </c>
      <c r="F1710" t="s">
        <v>549</v>
      </c>
      <c r="G1710" s="1">
        <v>229749178.37</v>
      </c>
      <c r="H1710" s="1">
        <v>229749178.37</v>
      </c>
    </row>
    <row r="1711" spans="1:8" hidden="1" x14ac:dyDescent="0.25">
      <c r="A1711">
        <v>903</v>
      </c>
      <c r="B1711">
        <v>8</v>
      </c>
      <c r="C1711">
        <v>1</v>
      </c>
      <c r="D1711">
        <v>0</v>
      </c>
      <c r="E1711">
        <v>0</v>
      </c>
      <c r="F1711" t="s">
        <v>550</v>
      </c>
      <c r="G1711" s="1">
        <v>11413578.1</v>
      </c>
      <c r="H1711" s="1">
        <v>11413578.1</v>
      </c>
    </row>
    <row r="1712" spans="1:8" hidden="1" x14ac:dyDescent="0.25">
      <c r="A1712">
        <v>904</v>
      </c>
      <c r="B1712">
        <v>1</v>
      </c>
      <c r="C1712">
        <v>1</v>
      </c>
      <c r="D1712">
        <v>0</v>
      </c>
      <c r="E1712">
        <v>0</v>
      </c>
      <c r="F1712" t="s">
        <v>527</v>
      </c>
      <c r="G1712" s="1">
        <v>1649610.57</v>
      </c>
      <c r="H1712" s="1">
        <v>58530975.020000003</v>
      </c>
    </row>
    <row r="1713" spans="1:8" hidden="1" x14ac:dyDescent="0.25">
      <c r="A1713">
        <v>904</v>
      </c>
      <c r="B1713">
        <v>1</v>
      </c>
      <c r="C1713">
        <v>2</v>
      </c>
      <c r="D1713">
        <v>0</v>
      </c>
      <c r="E1713">
        <v>0</v>
      </c>
      <c r="F1713" t="s">
        <v>528</v>
      </c>
      <c r="G1713" s="1">
        <v>2306169.46</v>
      </c>
      <c r="H1713" s="1">
        <v>32896514.640000001</v>
      </c>
    </row>
    <row r="1714" spans="1:8" hidden="1" x14ac:dyDescent="0.25">
      <c r="A1714">
        <v>904</v>
      </c>
      <c r="B1714">
        <v>1</v>
      </c>
      <c r="C1714">
        <v>3</v>
      </c>
      <c r="D1714">
        <v>0</v>
      </c>
      <c r="E1714">
        <v>0</v>
      </c>
      <c r="F1714" t="s">
        <v>529</v>
      </c>
      <c r="G1714" s="1">
        <v>475717.39</v>
      </c>
      <c r="H1714" s="1">
        <v>8292539.29</v>
      </c>
    </row>
    <row r="1715" spans="1:8" hidden="1" x14ac:dyDescent="0.25">
      <c r="A1715">
        <v>904</v>
      </c>
      <c r="B1715">
        <v>1</v>
      </c>
      <c r="C1715">
        <v>5</v>
      </c>
      <c r="D1715">
        <v>0</v>
      </c>
      <c r="E1715">
        <v>0</v>
      </c>
      <c r="F1715" t="s">
        <v>530</v>
      </c>
      <c r="G1715" s="1">
        <v>190000</v>
      </c>
      <c r="H1715" s="1">
        <v>190000</v>
      </c>
    </row>
    <row r="1716" spans="1:8" hidden="1" x14ac:dyDescent="0.25">
      <c r="A1716">
        <v>904</v>
      </c>
      <c r="B1716">
        <v>2</v>
      </c>
      <c r="C1716">
        <v>1</v>
      </c>
      <c r="D1716">
        <v>0</v>
      </c>
      <c r="E1716">
        <v>0</v>
      </c>
      <c r="F1716" t="s">
        <v>527</v>
      </c>
      <c r="G1716" s="1">
        <v>406445.95</v>
      </c>
      <c r="H1716" s="1">
        <v>10925012.74</v>
      </c>
    </row>
    <row r="1717" spans="1:8" hidden="1" x14ac:dyDescent="0.25">
      <c r="A1717">
        <v>904</v>
      </c>
      <c r="B1717">
        <v>2</v>
      </c>
      <c r="C1717">
        <v>2</v>
      </c>
      <c r="D1717">
        <v>0</v>
      </c>
      <c r="E1717">
        <v>0</v>
      </c>
      <c r="F1717" t="s">
        <v>528</v>
      </c>
      <c r="G1717" s="1">
        <v>236293.4</v>
      </c>
      <c r="H1717" s="1">
        <v>4179291.97</v>
      </c>
    </row>
    <row r="1718" spans="1:8" hidden="1" x14ac:dyDescent="0.25">
      <c r="A1718">
        <v>904</v>
      </c>
      <c r="B1718">
        <v>2</v>
      </c>
      <c r="C1718">
        <v>3</v>
      </c>
      <c r="D1718">
        <v>0</v>
      </c>
      <c r="E1718">
        <v>0</v>
      </c>
      <c r="F1718" t="s">
        <v>529</v>
      </c>
      <c r="G1718" s="1">
        <v>88602.55</v>
      </c>
      <c r="H1718" s="1">
        <v>1493990.33</v>
      </c>
    </row>
    <row r="1719" spans="1:8" hidden="1" x14ac:dyDescent="0.25">
      <c r="A1719">
        <v>904</v>
      </c>
      <c r="B1719">
        <v>3</v>
      </c>
      <c r="C1719">
        <v>1</v>
      </c>
      <c r="D1719">
        <v>0</v>
      </c>
      <c r="E1719">
        <v>0</v>
      </c>
      <c r="F1719" t="s">
        <v>531</v>
      </c>
      <c r="G1719" s="1">
        <v>21000</v>
      </c>
      <c r="H1719" s="1">
        <v>21000</v>
      </c>
    </row>
    <row r="1720" spans="1:8" hidden="1" x14ac:dyDescent="0.25">
      <c r="A1720">
        <v>904</v>
      </c>
      <c r="B1720">
        <v>3</v>
      </c>
      <c r="C1720">
        <v>2</v>
      </c>
      <c r="D1720">
        <v>0</v>
      </c>
      <c r="E1720">
        <v>0</v>
      </c>
      <c r="F1720" t="s">
        <v>532</v>
      </c>
      <c r="G1720" s="1">
        <v>3016866.2</v>
      </c>
      <c r="H1720" s="1">
        <v>47142093.609999999</v>
      </c>
    </row>
    <row r="1721" spans="1:8" hidden="1" x14ac:dyDescent="0.25">
      <c r="A1721">
        <v>904</v>
      </c>
      <c r="B1721">
        <v>3</v>
      </c>
      <c r="C1721">
        <v>3</v>
      </c>
      <c r="D1721">
        <v>0</v>
      </c>
      <c r="E1721">
        <v>0</v>
      </c>
      <c r="F1721" t="s">
        <v>533</v>
      </c>
      <c r="G1721" s="1">
        <v>1205842.43</v>
      </c>
      <c r="H1721" s="1">
        <v>5003781.4400000004</v>
      </c>
    </row>
    <row r="1722" spans="1:8" hidden="1" x14ac:dyDescent="0.25">
      <c r="A1722">
        <v>904</v>
      </c>
      <c r="B1722">
        <v>3</v>
      </c>
      <c r="C1722">
        <v>4</v>
      </c>
      <c r="D1722">
        <v>0</v>
      </c>
      <c r="E1722">
        <v>0</v>
      </c>
      <c r="F1722" t="s">
        <v>534</v>
      </c>
      <c r="G1722" s="1">
        <v>2934762.4</v>
      </c>
      <c r="H1722" s="1">
        <v>25168657.82</v>
      </c>
    </row>
    <row r="1723" spans="1:8" hidden="1" x14ac:dyDescent="0.25">
      <c r="A1723">
        <v>904</v>
      </c>
      <c r="B1723">
        <v>3</v>
      </c>
      <c r="C1723">
        <v>5</v>
      </c>
      <c r="D1723">
        <v>0</v>
      </c>
      <c r="E1723">
        <v>0</v>
      </c>
      <c r="F1723" t="s">
        <v>535</v>
      </c>
      <c r="G1723" s="1">
        <v>3280828.35</v>
      </c>
      <c r="H1723" s="1">
        <v>44127800.189999998</v>
      </c>
    </row>
    <row r="1724" spans="1:8" hidden="1" x14ac:dyDescent="0.25">
      <c r="A1724">
        <v>904</v>
      </c>
      <c r="B1724">
        <v>3</v>
      </c>
      <c r="C1724">
        <v>6</v>
      </c>
      <c r="D1724">
        <v>0</v>
      </c>
      <c r="E1724">
        <v>0</v>
      </c>
      <c r="F1724" t="s">
        <v>536</v>
      </c>
      <c r="G1724" s="1">
        <v>1164300.75</v>
      </c>
      <c r="H1724" s="1">
        <v>2841176</v>
      </c>
    </row>
    <row r="1725" spans="1:8" hidden="1" x14ac:dyDescent="0.25">
      <c r="A1725">
        <v>904</v>
      </c>
      <c r="B1725">
        <v>3</v>
      </c>
      <c r="C1725">
        <v>7</v>
      </c>
      <c r="D1725">
        <v>0</v>
      </c>
      <c r="E1725">
        <v>0</v>
      </c>
      <c r="F1725" t="s">
        <v>537</v>
      </c>
      <c r="G1725" s="1">
        <v>529397.79</v>
      </c>
      <c r="H1725" s="1">
        <v>3144853.97</v>
      </c>
    </row>
    <row r="1726" spans="1:8" hidden="1" x14ac:dyDescent="0.25">
      <c r="A1726">
        <v>904</v>
      </c>
      <c r="B1726">
        <v>3</v>
      </c>
      <c r="C1726">
        <v>8</v>
      </c>
      <c r="D1726">
        <v>0</v>
      </c>
      <c r="E1726">
        <v>0</v>
      </c>
      <c r="F1726" t="s">
        <v>538</v>
      </c>
      <c r="G1726" s="1">
        <v>88390.5</v>
      </c>
      <c r="H1726" s="1">
        <v>739721.78</v>
      </c>
    </row>
    <row r="1727" spans="1:8" hidden="1" x14ac:dyDescent="0.25">
      <c r="A1727">
        <v>904</v>
      </c>
      <c r="B1727">
        <v>3</v>
      </c>
      <c r="C1727">
        <v>9</v>
      </c>
      <c r="D1727">
        <v>0</v>
      </c>
      <c r="E1727">
        <v>0</v>
      </c>
      <c r="F1727" t="s">
        <v>539</v>
      </c>
      <c r="G1727" s="1">
        <v>252730.03</v>
      </c>
      <c r="H1727" s="1">
        <v>500000</v>
      </c>
    </row>
    <row r="1728" spans="1:8" hidden="1" x14ac:dyDescent="0.25">
      <c r="A1728">
        <v>904</v>
      </c>
      <c r="B1728">
        <v>5</v>
      </c>
      <c r="C1728">
        <v>1</v>
      </c>
      <c r="D1728">
        <v>0</v>
      </c>
      <c r="E1728">
        <v>0</v>
      </c>
      <c r="F1728" t="s">
        <v>540</v>
      </c>
      <c r="G1728" s="1">
        <v>404196.51</v>
      </c>
      <c r="H1728" s="1">
        <v>6600000</v>
      </c>
    </row>
    <row r="1729" spans="1:8" hidden="1" x14ac:dyDescent="0.25">
      <c r="A1729">
        <v>904</v>
      </c>
      <c r="B1729">
        <v>5</v>
      </c>
      <c r="C1729">
        <v>3</v>
      </c>
      <c r="D1729">
        <v>0</v>
      </c>
      <c r="E1729">
        <v>0</v>
      </c>
      <c r="F1729" t="s">
        <v>541</v>
      </c>
      <c r="G1729" s="1">
        <v>292178.34000000003</v>
      </c>
      <c r="H1729" s="1">
        <v>10379891</v>
      </c>
    </row>
    <row r="1730" spans="1:8" hidden="1" x14ac:dyDescent="0.25">
      <c r="A1730">
        <v>904</v>
      </c>
      <c r="B1730">
        <v>5</v>
      </c>
      <c r="C1730">
        <v>4</v>
      </c>
      <c r="D1730">
        <v>0</v>
      </c>
      <c r="E1730">
        <v>0</v>
      </c>
      <c r="F1730" t="s">
        <v>542</v>
      </c>
      <c r="G1730" s="1">
        <v>2380596.5299999998</v>
      </c>
      <c r="H1730" s="1">
        <v>47668962.299999997</v>
      </c>
    </row>
    <row r="1731" spans="1:8" hidden="1" x14ac:dyDescent="0.25">
      <c r="A1731">
        <v>904</v>
      </c>
      <c r="B1731">
        <v>6</v>
      </c>
      <c r="C1731">
        <v>1</v>
      </c>
      <c r="D1731">
        <v>0</v>
      </c>
      <c r="E1731">
        <v>0</v>
      </c>
      <c r="F1731" t="s">
        <v>543</v>
      </c>
      <c r="G1731" s="1">
        <v>1128338.93</v>
      </c>
      <c r="H1731" s="1">
        <v>2473958</v>
      </c>
    </row>
    <row r="1732" spans="1:8" hidden="1" x14ac:dyDescent="0.25">
      <c r="A1732">
        <v>904</v>
      </c>
      <c r="B1732">
        <v>6</v>
      </c>
      <c r="C1732">
        <v>2</v>
      </c>
      <c r="D1732">
        <v>0</v>
      </c>
      <c r="E1732">
        <v>0</v>
      </c>
      <c r="F1732" t="s">
        <v>544</v>
      </c>
      <c r="G1732" s="1">
        <v>789000</v>
      </c>
      <c r="H1732" s="1">
        <v>789000</v>
      </c>
    </row>
    <row r="1733" spans="1:8" hidden="1" x14ac:dyDescent="0.25">
      <c r="A1733">
        <v>904</v>
      </c>
      <c r="B1733">
        <v>6</v>
      </c>
      <c r="C1733">
        <v>3</v>
      </c>
      <c r="D1733">
        <v>0</v>
      </c>
      <c r="E1733">
        <v>0</v>
      </c>
      <c r="F1733" t="s">
        <v>545</v>
      </c>
      <c r="G1733" s="1">
        <v>227330.61</v>
      </c>
      <c r="H1733" s="1">
        <v>766900.3</v>
      </c>
    </row>
    <row r="1734" spans="1:8" hidden="1" x14ac:dyDescent="0.25">
      <c r="A1734">
        <v>904</v>
      </c>
      <c r="B1734">
        <v>6</v>
      </c>
      <c r="C1734">
        <v>4</v>
      </c>
      <c r="D1734">
        <v>0</v>
      </c>
      <c r="E1734">
        <v>0</v>
      </c>
      <c r="F1734" t="s">
        <v>546</v>
      </c>
      <c r="G1734" s="1">
        <v>4154769.56</v>
      </c>
      <c r="H1734" s="1">
        <v>62702413.43</v>
      </c>
    </row>
    <row r="1735" spans="1:8" hidden="1" x14ac:dyDescent="0.25">
      <c r="A1735">
        <v>904</v>
      </c>
      <c r="B1735">
        <v>6</v>
      </c>
      <c r="C1735">
        <v>5</v>
      </c>
      <c r="D1735">
        <v>0</v>
      </c>
      <c r="E1735">
        <v>0</v>
      </c>
      <c r="F1735" t="s">
        <v>547</v>
      </c>
      <c r="G1735" s="1">
        <v>15.09</v>
      </c>
      <c r="H1735" s="1">
        <v>9614762.3399999999</v>
      </c>
    </row>
    <row r="1736" spans="1:8" hidden="1" x14ac:dyDescent="0.25">
      <c r="A1736">
        <v>904</v>
      </c>
      <c r="B1736">
        <v>6</v>
      </c>
      <c r="C1736">
        <v>6</v>
      </c>
      <c r="D1736">
        <v>0</v>
      </c>
      <c r="E1736">
        <v>0</v>
      </c>
      <c r="F1736" t="s">
        <v>548</v>
      </c>
      <c r="G1736" s="1">
        <v>205044.96</v>
      </c>
      <c r="H1736" s="1">
        <v>1490000</v>
      </c>
    </row>
    <row r="1737" spans="1:8" hidden="1" x14ac:dyDescent="0.25">
      <c r="A1737">
        <v>904</v>
      </c>
      <c r="B1737">
        <v>6</v>
      </c>
      <c r="C1737">
        <v>7</v>
      </c>
      <c r="D1737">
        <v>0</v>
      </c>
      <c r="E1737">
        <v>0</v>
      </c>
      <c r="F1737" t="s">
        <v>549</v>
      </c>
      <c r="G1737" s="1">
        <v>2555770.5499999998</v>
      </c>
      <c r="H1737" s="1">
        <v>229749178.37</v>
      </c>
    </row>
    <row r="1738" spans="1:8" hidden="1" x14ac:dyDescent="0.25">
      <c r="A1738">
        <v>904</v>
      </c>
      <c r="B1738">
        <v>8</v>
      </c>
      <c r="C1738">
        <v>1</v>
      </c>
      <c r="D1738">
        <v>0</v>
      </c>
      <c r="E1738">
        <v>0</v>
      </c>
      <c r="F1738" t="s">
        <v>551</v>
      </c>
      <c r="G1738" s="1">
        <v>0</v>
      </c>
      <c r="H1738" s="1">
        <v>11413578.1</v>
      </c>
    </row>
    <row r="1739" spans="1:8" hidden="1" x14ac:dyDescent="0.25">
      <c r="A1739">
        <v>905</v>
      </c>
      <c r="B1739">
        <v>1</v>
      </c>
      <c r="C1739">
        <v>1</v>
      </c>
      <c r="D1739">
        <v>0</v>
      </c>
      <c r="E1739">
        <v>0</v>
      </c>
      <c r="F1739" t="s">
        <v>527</v>
      </c>
      <c r="G1739" s="1">
        <v>56881364.450000003</v>
      </c>
      <c r="H1739" s="1">
        <v>0</v>
      </c>
    </row>
    <row r="1740" spans="1:8" hidden="1" x14ac:dyDescent="0.25">
      <c r="A1740">
        <v>905</v>
      </c>
      <c r="B1740">
        <v>1</v>
      </c>
      <c r="C1740">
        <v>2</v>
      </c>
      <c r="D1740">
        <v>0</v>
      </c>
      <c r="E1740">
        <v>0</v>
      </c>
      <c r="F1740" t="s">
        <v>528</v>
      </c>
      <c r="G1740" s="1">
        <v>30600001.530000001</v>
      </c>
      <c r="H1740" s="1">
        <v>9656.35</v>
      </c>
    </row>
    <row r="1741" spans="1:8" hidden="1" x14ac:dyDescent="0.25">
      <c r="A1741">
        <v>905</v>
      </c>
      <c r="B1741">
        <v>1</v>
      </c>
      <c r="C1741">
        <v>3</v>
      </c>
      <c r="D1741">
        <v>0</v>
      </c>
      <c r="E1741">
        <v>0</v>
      </c>
      <c r="F1741" t="s">
        <v>529</v>
      </c>
      <c r="G1741" s="1">
        <v>7816821.9000000004</v>
      </c>
      <c r="H1741" s="1">
        <v>0</v>
      </c>
    </row>
    <row r="1742" spans="1:8" hidden="1" x14ac:dyDescent="0.25">
      <c r="A1742">
        <v>905</v>
      </c>
      <c r="B1742">
        <v>2</v>
      </c>
      <c r="C1742">
        <v>1</v>
      </c>
      <c r="D1742">
        <v>0</v>
      </c>
      <c r="E1742">
        <v>0</v>
      </c>
      <c r="F1742" t="s">
        <v>527</v>
      </c>
      <c r="G1742" s="1">
        <v>10518566.789999999</v>
      </c>
      <c r="H1742" s="1">
        <v>0</v>
      </c>
    </row>
    <row r="1743" spans="1:8" hidden="1" x14ac:dyDescent="0.25">
      <c r="A1743">
        <v>905</v>
      </c>
      <c r="B1743">
        <v>2</v>
      </c>
      <c r="C1743">
        <v>2</v>
      </c>
      <c r="D1743">
        <v>0</v>
      </c>
      <c r="E1743">
        <v>0</v>
      </c>
      <c r="F1743" t="s">
        <v>528</v>
      </c>
      <c r="G1743" s="1">
        <v>3942998.57</v>
      </c>
      <c r="H1743" s="1">
        <v>0</v>
      </c>
    </row>
    <row r="1744" spans="1:8" hidden="1" x14ac:dyDescent="0.25">
      <c r="A1744">
        <v>905</v>
      </c>
      <c r="B1744">
        <v>2</v>
      </c>
      <c r="C1744">
        <v>3</v>
      </c>
      <c r="D1744">
        <v>0</v>
      </c>
      <c r="E1744">
        <v>0</v>
      </c>
      <c r="F1744" t="s">
        <v>529</v>
      </c>
      <c r="G1744" s="1">
        <v>1405387.78</v>
      </c>
      <c r="H1744" s="1">
        <v>0</v>
      </c>
    </row>
    <row r="1745" spans="1:8" hidden="1" x14ac:dyDescent="0.25">
      <c r="A1745">
        <v>905</v>
      </c>
      <c r="B1745">
        <v>3</v>
      </c>
      <c r="C1745">
        <v>2</v>
      </c>
      <c r="D1745">
        <v>0</v>
      </c>
      <c r="E1745">
        <v>0</v>
      </c>
      <c r="F1745" t="s">
        <v>532</v>
      </c>
      <c r="G1745" s="1">
        <v>44125227.409999996</v>
      </c>
      <c r="H1745" s="1">
        <v>0</v>
      </c>
    </row>
    <row r="1746" spans="1:8" hidden="1" x14ac:dyDescent="0.25">
      <c r="A1746">
        <v>905</v>
      </c>
      <c r="B1746">
        <v>3</v>
      </c>
      <c r="C1746">
        <v>3</v>
      </c>
      <c r="D1746">
        <v>0</v>
      </c>
      <c r="E1746">
        <v>0</v>
      </c>
      <c r="F1746" t="s">
        <v>533</v>
      </c>
      <c r="G1746" s="1">
        <v>3800462.83</v>
      </c>
      <c r="H1746" s="1">
        <v>2523.8200000000002</v>
      </c>
    </row>
    <row r="1747" spans="1:8" hidden="1" x14ac:dyDescent="0.25">
      <c r="A1747">
        <v>905</v>
      </c>
      <c r="B1747">
        <v>3</v>
      </c>
      <c r="C1747">
        <v>4</v>
      </c>
      <c r="D1747">
        <v>0</v>
      </c>
      <c r="E1747">
        <v>0</v>
      </c>
      <c r="F1747" t="s">
        <v>534</v>
      </c>
      <c r="G1747" s="1">
        <v>22234626.719999999</v>
      </c>
      <c r="H1747" s="1">
        <v>731.3</v>
      </c>
    </row>
    <row r="1748" spans="1:8" hidden="1" x14ac:dyDescent="0.25">
      <c r="A1748">
        <v>905</v>
      </c>
      <c r="B1748">
        <v>3</v>
      </c>
      <c r="C1748">
        <v>5</v>
      </c>
      <c r="D1748">
        <v>0</v>
      </c>
      <c r="E1748">
        <v>0</v>
      </c>
      <c r="F1748" t="s">
        <v>535</v>
      </c>
      <c r="G1748" s="1">
        <v>40846971.840000004</v>
      </c>
      <c r="H1748" s="1">
        <v>0</v>
      </c>
    </row>
    <row r="1749" spans="1:8" hidden="1" x14ac:dyDescent="0.25">
      <c r="A1749">
        <v>905</v>
      </c>
      <c r="B1749">
        <v>3</v>
      </c>
      <c r="C1749">
        <v>6</v>
      </c>
      <c r="D1749">
        <v>0</v>
      </c>
      <c r="E1749">
        <v>0</v>
      </c>
      <c r="F1749" t="s">
        <v>536</v>
      </c>
      <c r="G1749" s="1">
        <v>1676875.25</v>
      </c>
      <c r="H1749" s="1">
        <v>0</v>
      </c>
    </row>
    <row r="1750" spans="1:8" hidden="1" x14ac:dyDescent="0.25">
      <c r="A1750">
        <v>905</v>
      </c>
      <c r="B1750">
        <v>3</v>
      </c>
      <c r="C1750">
        <v>7</v>
      </c>
      <c r="D1750">
        <v>0</v>
      </c>
      <c r="E1750">
        <v>0</v>
      </c>
      <c r="F1750" t="s">
        <v>537</v>
      </c>
      <c r="G1750" s="1">
        <v>2615456.1800000002</v>
      </c>
      <c r="H1750" s="1">
        <v>0</v>
      </c>
    </row>
    <row r="1751" spans="1:8" hidden="1" x14ac:dyDescent="0.25">
      <c r="A1751">
        <v>905</v>
      </c>
      <c r="B1751">
        <v>3</v>
      </c>
      <c r="C1751">
        <v>8</v>
      </c>
      <c r="D1751">
        <v>0</v>
      </c>
      <c r="E1751">
        <v>0</v>
      </c>
      <c r="F1751" t="s">
        <v>538</v>
      </c>
      <c r="G1751" s="1">
        <v>651331.28</v>
      </c>
      <c r="H1751" s="1">
        <v>0</v>
      </c>
    </row>
    <row r="1752" spans="1:8" hidden="1" x14ac:dyDescent="0.25">
      <c r="A1752">
        <v>905</v>
      </c>
      <c r="B1752">
        <v>3</v>
      </c>
      <c r="C1752">
        <v>9</v>
      </c>
      <c r="D1752">
        <v>0</v>
      </c>
      <c r="E1752">
        <v>0</v>
      </c>
      <c r="F1752" t="s">
        <v>539</v>
      </c>
      <c r="G1752" s="1">
        <v>247269.97</v>
      </c>
      <c r="H1752" s="1">
        <v>0</v>
      </c>
    </row>
    <row r="1753" spans="1:8" hidden="1" x14ac:dyDescent="0.25">
      <c r="A1753">
        <v>905</v>
      </c>
      <c r="B1753">
        <v>5</v>
      </c>
      <c r="C1753">
        <v>1</v>
      </c>
      <c r="D1753">
        <v>0</v>
      </c>
      <c r="E1753">
        <v>0</v>
      </c>
      <c r="F1753" t="s">
        <v>540</v>
      </c>
      <c r="G1753" s="1">
        <v>6195803.4900000002</v>
      </c>
      <c r="H1753" s="1">
        <v>0</v>
      </c>
    </row>
    <row r="1754" spans="1:8" hidden="1" x14ac:dyDescent="0.25">
      <c r="A1754">
        <v>905</v>
      </c>
      <c r="B1754">
        <v>5</v>
      </c>
      <c r="C1754">
        <v>3</v>
      </c>
      <c r="D1754">
        <v>0</v>
      </c>
      <c r="E1754">
        <v>0</v>
      </c>
      <c r="F1754" t="s">
        <v>541</v>
      </c>
      <c r="G1754" s="1">
        <v>10087712.66</v>
      </c>
      <c r="H1754" s="1">
        <v>0</v>
      </c>
    </row>
    <row r="1755" spans="1:8" hidden="1" x14ac:dyDescent="0.25">
      <c r="A1755">
        <v>905</v>
      </c>
      <c r="B1755">
        <v>5</v>
      </c>
      <c r="C1755">
        <v>4</v>
      </c>
      <c r="D1755">
        <v>0</v>
      </c>
      <c r="E1755">
        <v>0</v>
      </c>
      <c r="F1755" t="s">
        <v>542</v>
      </c>
      <c r="G1755" s="1">
        <v>45340550.719999999</v>
      </c>
      <c r="H1755" s="1">
        <v>52184.95</v>
      </c>
    </row>
    <row r="1756" spans="1:8" hidden="1" x14ac:dyDescent="0.25">
      <c r="A1756">
        <v>905</v>
      </c>
      <c r="B1756">
        <v>6</v>
      </c>
      <c r="C1756">
        <v>1</v>
      </c>
      <c r="D1756">
        <v>0</v>
      </c>
      <c r="E1756">
        <v>0</v>
      </c>
      <c r="F1756" t="s">
        <v>543</v>
      </c>
      <c r="G1756" s="1">
        <v>1345619.07</v>
      </c>
      <c r="H1756" s="1">
        <v>0</v>
      </c>
    </row>
    <row r="1757" spans="1:8" hidden="1" x14ac:dyDescent="0.25">
      <c r="A1757">
        <v>905</v>
      </c>
      <c r="B1757">
        <v>6</v>
      </c>
      <c r="C1757">
        <v>3</v>
      </c>
      <c r="D1757">
        <v>0</v>
      </c>
      <c r="E1757">
        <v>0</v>
      </c>
      <c r="F1757" t="s">
        <v>545</v>
      </c>
      <c r="G1757" s="1">
        <v>539569.68999999994</v>
      </c>
      <c r="H1757" s="1">
        <v>0</v>
      </c>
    </row>
    <row r="1758" spans="1:8" hidden="1" x14ac:dyDescent="0.25">
      <c r="A1758">
        <v>905</v>
      </c>
      <c r="B1758">
        <v>6</v>
      </c>
      <c r="C1758">
        <v>4</v>
      </c>
      <c r="D1758">
        <v>0</v>
      </c>
      <c r="E1758">
        <v>0</v>
      </c>
      <c r="F1758" t="s">
        <v>546</v>
      </c>
      <c r="G1758" s="1">
        <v>58547643.869999997</v>
      </c>
      <c r="H1758" s="1">
        <v>0</v>
      </c>
    </row>
    <row r="1759" spans="1:8" hidden="1" x14ac:dyDescent="0.25">
      <c r="A1759">
        <v>905</v>
      </c>
      <c r="B1759">
        <v>6</v>
      </c>
      <c r="C1759">
        <v>5</v>
      </c>
      <c r="D1759">
        <v>0</v>
      </c>
      <c r="E1759">
        <v>0</v>
      </c>
      <c r="F1759" t="s">
        <v>547</v>
      </c>
      <c r="G1759" s="1">
        <v>9614747.25</v>
      </c>
      <c r="H1759" s="1">
        <v>0</v>
      </c>
    </row>
    <row r="1760" spans="1:8" hidden="1" x14ac:dyDescent="0.25">
      <c r="A1760">
        <v>905</v>
      </c>
      <c r="B1760">
        <v>6</v>
      </c>
      <c r="C1760">
        <v>6</v>
      </c>
      <c r="D1760">
        <v>0</v>
      </c>
      <c r="E1760">
        <v>0</v>
      </c>
      <c r="F1760" t="s">
        <v>548</v>
      </c>
      <c r="G1760" s="1">
        <v>1284955.04</v>
      </c>
      <c r="H1760" s="1">
        <v>0</v>
      </c>
    </row>
    <row r="1761" spans="1:8" hidden="1" x14ac:dyDescent="0.25">
      <c r="A1761">
        <v>905</v>
      </c>
      <c r="B1761">
        <v>6</v>
      </c>
      <c r="C1761">
        <v>7</v>
      </c>
      <c r="D1761">
        <v>0</v>
      </c>
      <c r="E1761">
        <v>0</v>
      </c>
      <c r="F1761" t="s">
        <v>549</v>
      </c>
      <c r="G1761" s="1">
        <v>227193407.81999999</v>
      </c>
      <c r="H1761" s="1">
        <v>0</v>
      </c>
    </row>
    <row r="1762" spans="1:8" hidden="1" x14ac:dyDescent="0.25">
      <c r="A1762">
        <v>905</v>
      </c>
      <c r="B1762">
        <v>8</v>
      </c>
      <c r="C1762">
        <v>1</v>
      </c>
      <c r="D1762">
        <v>0</v>
      </c>
      <c r="E1762">
        <v>0</v>
      </c>
      <c r="F1762" t="s">
        <v>552</v>
      </c>
      <c r="G1762" s="1">
        <v>11413578.1</v>
      </c>
      <c r="H1762" s="1">
        <v>0</v>
      </c>
    </row>
    <row r="1763" spans="1:8" hidden="1" x14ac:dyDescent="0.25">
      <c r="A1763">
        <v>910</v>
      </c>
      <c r="B1763">
        <v>1</v>
      </c>
      <c r="C1763">
        <v>1</v>
      </c>
      <c r="D1763">
        <v>0</v>
      </c>
      <c r="E1763">
        <v>0</v>
      </c>
      <c r="F1763" t="s">
        <v>553</v>
      </c>
      <c r="G1763" s="1">
        <v>343842430.94999999</v>
      </c>
      <c r="H1763" s="1">
        <v>68205255.049999997</v>
      </c>
    </row>
    <row r="1764" spans="1:8" hidden="1" x14ac:dyDescent="0.25">
      <c r="A1764">
        <v>910</v>
      </c>
      <c r="B1764">
        <v>1</v>
      </c>
      <c r="C1764">
        <v>10</v>
      </c>
      <c r="D1764">
        <v>0</v>
      </c>
      <c r="E1764">
        <v>0</v>
      </c>
      <c r="F1764" t="s">
        <v>555</v>
      </c>
      <c r="G1764" s="1">
        <v>2414725.0499999998</v>
      </c>
      <c r="H1764" s="1">
        <v>986390.64</v>
      </c>
    </row>
    <row r="1765" spans="1:8" hidden="1" x14ac:dyDescent="0.25">
      <c r="A1765">
        <v>910</v>
      </c>
      <c r="B1765">
        <v>2</v>
      </c>
      <c r="C1765">
        <v>1</v>
      </c>
      <c r="D1765">
        <v>0</v>
      </c>
      <c r="E1765">
        <v>0</v>
      </c>
      <c r="F1765" t="s">
        <v>556</v>
      </c>
      <c r="G1765" s="1">
        <v>139350</v>
      </c>
      <c r="H1765" s="1">
        <v>114830</v>
      </c>
    </row>
    <row r="1766" spans="1:8" hidden="1" x14ac:dyDescent="0.25">
      <c r="A1766">
        <v>910</v>
      </c>
      <c r="B1766">
        <v>2</v>
      </c>
      <c r="C1766">
        <v>5</v>
      </c>
      <c r="D1766">
        <v>0</v>
      </c>
      <c r="E1766">
        <v>0</v>
      </c>
      <c r="F1766" t="s">
        <v>594</v>
      </c>
      <c r="G1766" s="1">
        <v>11885</v>
      </c>
      <c r="H1766" s="1">
        <v>0</v>
      </c>
    </row>
    <row r="1767" spans="1:8" hidden="1" x14ac:dyDescent="0.25">
      <c r="A1767">
        <v>911</v>
      </c>
      <c r="B1767">
        <v>0</v>
      </c>
      <c r="C1767">
        <v>0</v>
      </c>
      <c r="D1767">
        <v>0</v>
      </c>
      <c r="E1767">
        <v>0</v>
      </c>
      <c r="F1767" t="s">
        <v>557</v>
      </c>
      <c r="G1767" s="1">
        <v>68104986.890000001</v>
      </c>
      <c r="H1767" s="1">
        <v>345206902.19999999</v>
      </c>
    </row>
    <row r="1768" spans="1:8" hidden="1" x14ac:dyDescent="0.25">
      <c r="A1768">
        <v>912</v>
      </c>
      <c r="B1768">
        <v>2</v>
      </c>
      <c r="C1768">
        <v>2</v>
      </c>
      <c r="D1768">
        <v>3</v>
      </c>
      <c r="E1768">
        <v>0</v>
      </c>
      <c r="F1768" t="s">
        <v>558</v>
      </c>
      <c r="G1768" s="1">
        <v>11256.35</v>
      </c>
      <c r="H1768" s="1">
        <v>0</v>
      </c>
    </row>
    <row r="1769" spans="1:8" hidden="1" x14ac:dyDescent="0.25">
      <c r="A1769">
        <v>913</v>
      </c>
      <c r="B1769">
        <v>0</v>
      </c>
      <c r="C1769">
        <v>0</v>
      </c>
      <c r="D1769">
        <v>0</v>
      </c>
      <c r="E1769">
        <v>0</v>
      </c>
      <c r="F1769" t="s">
        <v>559</v>
      </c>
      <c r="G1769" s="1">
        <v>0</v>
      </c>
      <c r="H1769" s="1">
        <v>11256.35</v>
      </c>
    </row>
    <row r="1770" spans="1:8" hidden="1" x14ac:dyDescent="0.25">
      <c r="A1770">
        <v>920</v>
      </c>
      <c r="B1770">
        <v>1</v>
      </c>
      <c r="C1770">
        <v>3</v>
      </c>
      <c r="D1770">
        <v>2</v>
      </c>
      <c r="E1770">
        <v>0</v>
      </c>
      <c r="F1770" t="s">
        <v>532</v>
      </c>
      <c r="G1770" s="1">
        <v>68366.75</v>
      </c>
      <c r="H1770" s="1">
        <v>68366.75</v>
      </c>
    </row>
    <row r="1771" spans="1:8" hidden="1" x14ac:dyDescent="0.25">
      <c r="A1771">
        <v>920</v>
      </c>
      <c r="B1771">
        <v>1</v>
      </c>
      <c r="C1771">
        <v>3</v>
      </c>
      <c r="D1771">
        <v>2</v>
      </c>
      <c r="E1771">
        <v>3</v>
      </c>
      <c r="F1771" t="s">
        <v>560</v>
      </c>
      <c r="G1771" s="1">
        <v>23568.5</v>
      </c>
      <c r="H1771" s="1">
        <v>16464.55</v>
      </c>
    </row>
    <row r="1772" spans="1:8" hidden="1" x14ac:dyDescent="0.25">
      <c r="A1772">
        <v>920</v>
      </c>
      <c r="B1772">
        <v>1</v>
      </c>
      <c r="C1772">
        <v>3</v>
      </c>
      <c r="D1772">
        <v>2</v>
      </c>
      <c r="E1772">
        <v>4</v>
      </c>
      <c r="F1772" t="s">
        <v>561</v>
      </c>
      <c r="G1772" s="1">
        <v>4553144.91</v>
      </c>
      <c r="H1772" s="1">
        <v>4146684.03</v>
      </c>
    </row>
    <row r="1773" spans="1:8" hidden="1" x14ac:dyDescent="0.25">
      <c r="A1773">
        <v>920</v>
      </c>
      <c r="B1773">
        <v>1</v>
      </c>
      <c r="C1773">
        <v>3</v>
      </c>
      <c r="D1773">
        <v>2</v>
      </c>
      <c r="E1773">
        <v>7</v>
      </c>
      <c r="F1773" t="s">
        <v>562</v>
      </c>
      <c r="G1773" s="1">
        <v>5983018.2199999997</v>
      </c>
      <c r="H1773" s="1">
        <v>3065809.1</v>
      </c>
    </row>
    <row r="1774" spans="1:8" hidden="1" x14ac:dyDescent="0.25">
      <c r="A1774">
        <v>920</v>
      </c>
      <c r="B1774">
        <v>1</v>
      </c>
      <c r="C1774">
        <v>3</v>
      </c>
      <c r="D1774">
        <v>5</v>
      </c>
      <c r="E1774">
        <v>0</v>
      </c>
      <c r="F1774" t="s">
        <v>535</v>
      </c>
      <c r="G1774" s="1">
        <v>120</v>
      </c>
      <c r="H1774" s="1">
        <v>120</v>
      </c>
    </row>
    <row r="1775" spans="1:8" hidden="1" x14ac:dyDescent="0.25">
      <c r="A1775">
        <v>920</v>
      </c>
      <c r="B1775">
        <v>1</v>
      </c>
      <c r="C1775">
        <v>3</v>
      </c>
      <c r="D1775">
        <v>5</v>
      </c>
      <c r="E1775">
        <v>1</v>
      </c>
      <c r="F1775" t="s">
        <v>498</v>
      </c>
      <c r="G1775" s="1">
        <v>7436967.5499999998</v>
      </c>
      <c r="H1775" s="1">
        <v>4852601.05</v>
      </c>
    </row>
    <row r="1776" spans="1:8" hidden="1" x14ac:dyDescent="0.25">
      <c r="A1776">
        <v>920</v>
      </c>
      <c r="B1776">
        <v>1</v>
      </c>
      <c r="C1776">
        <v>3</v>
      </c>
      <c r="D1776">
        <v>5</v>
      </c>
      <c r="E1776">
        <v>3</v>
      </c>
      <c r="F1776" t="s">
        <v>563</v>
      </c>
      <c r="G1776" s="1">
        <v>509183.94</v>
      </c>
      <c r="H1776" s="1">
        <v>499219.19</v>
      </c>
    </row>
    <row r="1777" spans="1:8" hidden="1" x14ac:dyDescent="0.25">
      <c r="A1777">
        <v>920</v>
      </c>
      <c r="B1777">
        <v>1</v>
      </c>
      <c r="C1777">
        <v>3</v>
      </c>
      <c r="D1777">
        <v>5</v>
      </c>
      <c r="E1777">
        <v>5</v>
      </c>
      <c r="F1777" t="s">
        <v>564</v>
      </c>
      <c r="G1777" s="1">
        <v>33354</v>
      </c>
      <c r="H1777" s="1">
        <v>33354</v>
      </c>
    </row>
    <row r="1778" spans="1:8" hidden="1" x14ac:dyDescent="0.25">
      <c r="A1778">
        <v>920</v>
      </c>
      <c r="B1778">
        <v>1</v>
      </c>
      <c r="C1778">
        <v>3</v>
      </c>
      <c r="D1778">
        <v>5</v>
      </c>
      <c r="E1778">
        <v>9</v>
      </c>
      <c r="F1778" t="s">
        <v>442</v>
      </c>
      <c r="G1778" s="1">
        <v>3733110.59</v>
      </c>
      <c r="H1778" s="1">
        <v>1765106.98</v>
      </c>
    </row>
    <row r="1779" spans="1:8" hidden="1" x14ac:dyDescent="0.25">
      <c r="A1779">
        <v>920</v>
      </c>
      <c r="B1779">
        <v>1</v>
      </c>
      <c r="C1779">
        <v>6</v>
      </c>
      <c r="D1779">
        <v>1</v>
      </c>
      <c r="E1779">
        <v>2</v>
      </c>
      <c r="F1779" t="s">
        <v>617</v>
      </c>
      <c r="G1779" s="1">
        <v>51000</v>
      </c>
      <c r="H1779" s="1">
        <v>51000</v>
      </c>
    </row>
    <row r="1780" spans="1:8" hidden="1" x14ac:dyDescent="0.25">
      <c r="A1780">
        <v>920</v>
      </c>
      <c r="B1780">
        <v>1</v>
      </c>
      <c r="C1780">
        <v>6</v>
      </c>
      <c r="D1780">
        <v>5</v>
      </c>
      <c r="E1780">
        <v>7</v>
      </c>
      <c r="F1780" t="s">
        <v>567</v>
      </c>
      <c r="G1780" s="1">
        <v>2862415.13</v>
      </c>
      <c r="H1780" s="1">
        <v>1999017.32</v>
      </c>
    </row>
    <row r="1781" spans="1:8" hidden="1" x14ac:dyDescent="0.25">
      <c r="A1781">
        <v>920</v>
      </c>
      <c r="B1781">
        <v>1</v>
      </c>
      <c r="C1781">
        <v>6</v>
      </c>
      <c r="D1781">
        <v>6</v>
      </c>
      <c r="E1781">
        <v>5</v>
      </c>
      <c r="F1781" t="s">
        <v>500</v>
      </c>
      <c r="G1781" s="1">
        <v>814908</v>
      </c>
      <c r="H1781" s="1">
        <v>814908</v>
      </c>
    </row>
    <row r="1782" spans="1:8" hidden="1" x14ac:dyDescent="0.25">
      <c r="A1782">
        <v>920</v>
      </c>
      <c r="B1782">
        <v>1</v>
      </c>
      <c r="C1782">
        <v>6</v>
      </c>
      <c r="D1782">
        <v>7</v>
      </c>
      <c r="E1782">
        <v>0</v>
      </c>
      <c r="F1782" t="s">
        <v>549</v>
      </c>
      <c r="G1782" s="1">
        <v>9142.51</v>
      </c>
      <c r="H1782" s="1">
        <v>9142.51</v>
      </c>
    </row>
    <row r="1783" spans="1:8" hidden="1" x14ac:dyDescent="0.25">
      <c r="A1783">
        <v>920</v>
      </c>
      <c r="B1783">
        <v>1</v>
      </c>
      <c r="C1783">
        <v>6</v>
      </c>
      <c r="D1783">
        <v>7</v>
      </c>
      <c r="E1783">
        <v>1</v>
      </c>
      <c r="F1783" t="s">
        <v>498</v>
      </c>
      <c r="G1783" s="1">
        <v>83062460.629999995</v>
      </c>
      <c r="H1783" s="1">
        <v>59768575.159999996</v>
      </c>
    </row>
    <row r="1784" spans="1:8" hidden="1" x14ac:dyDescent="0.25">
      <c r="A1784">
        <v>920</v>
      </c>
      <c r="B1784">
        <v>1</v>
      </c>
      <c r="C1784">
        <v>6</v>
      </c>
      <c r="D1784">
        <v>7</v>
      </c>
      <c r="E1784">
        <v>7</v>
      </c>
      <c r="F1784" t="s">
        <v>567</v>
      </c>
      <c r="G1784" s="1">
        <v>61447548.619999997</v>
      </c>
      <c r="H1784" s="1">
        <v>35494781.350000001</v>
      </c>
    </row>
    <row r="1785" spans="1:8" hidden="1" x14ac:dyDescent="0.25">
      <c r="A1785">
        <v>920</v>
      </c>
      <c r="B1785">
        <v>2</v>
      </c>
      <c r="C1785">
        <v>3</v>
      </c>
      <c r="D1785">
        <v>2</v>
      </c>
      <c r="E1785">
        <v>7</v>
      </c>
      <c r="F1785" t="s">
        <v>562</v>
      </c>
      <c r="G1785" s="1">
        <v>299666.2</v>
      </c>
      <c r="H1785" s="1">
        <v>193856</v>
      </c>
    </row>
    <row r="1786" spans="1:8" hidden="1" x14ac:dyDescent="0.25">
      <c r="A1786">
        <v>920</v>
      </c>
      <c r="B1786">
        <v>2</v>
      </c>
      <c r="C1786">
        <v>3</v>
      </c>
      <c r="D1786">
        <v>5</v>
      </c>
      <c r="E1786">
        <v>1</v>
      </c>
      <c r="F1786" t="s">
        <v>498</v>
      </c>
      <c r="G1786" s="1">
        <v>5888125.7400000002</v>
      </c>
      <c r="H1786" s="1">
        <v>3159253.66</v>
      </c>
    </row>
    <row r="1787" spans="1:8" hidden="1" x14ac:dyDescent="0.25">
      <c r="A1787">
        <v>920</v>
      </c>
      <c r="B1787">
        <v>2</v>
      </c>
      <c r="C1787">
        <v>3</v>
      </c>
      <c r="D1787">
        <v>5</v>
      </c>
      <c r="E1787">
        <v>3</v>
      </c>
      <c r="F1787" t="s">
        <v>563</v>
      </c>
      <c r="G1787" s="1">
        <v>116970.48</v>
      </c>
      <c r="H1787" s="1">
        <v>116970.48</v>
      </c>
    </row>
    <row r="1788" spans="1:8" hidden="1" x14ac:dyDescent="0.25">
      <c r="A1788">
        <v>920</v>
      </c>
      <c r="B1788">
        <v>2</v>
      </c>
      <c r="C1788">
        <v>3</v>
      </c>
      <c r="D1788">
        <v>5</v>
      </c>
      <c r="E1788">
        <v>9</v>
      </c>
      <c r="F1788" t="s">
        <v>442</v>
      </c>
      <c r="G1788" s="1">
        <v>1348098.19</v>
      </c>
      <c r="H1788" s="1">
        <v>656728.31999999995</v>
      </c>
    </row>
    <row r="1789" spans="1:8" hidden="1" x14ac:dyDescent="0.25">
      <c r="A1789">
        <v>920</v>
      </c>
      <c r="B1789">
        <v>2</v>
      </c>
      <c r="C1789">
        <v>3</v>
      </c>
      <c r="D1789">
        <v>6</v>
      </c>
      <c r="E1789">
        <v>1</v>
      </c>
      <c r="F1789" t="s">
        <v>568</v>
      </c>
      <c r="G1789" s="1">
        <v>1248.6099999999999</v>
      </c>
      <c r="H1789" s="1">
        <v>0</v>
      </c>
    </row>
    <row r="1790" spans="1:8" hidden="1" x14ac:dyDescent="0.25">
      <c r="A1790">
        <v>920</v>
      </c>
      <c r="B1790">
        <v>2</v>
      </c>
      <c r="C1790">
        <v>3</v>
      </c>
      <c r="D1790">
        <v>7</v>
      </c>
      <c r="E1790">
        <v>2</v>
      </c>
      <c r="F1790" t="s">
        <v>545</v>
      </c>
      <c r="G1790" s="1">
        <v>3200</v>
      </c>
      <c r="H1790" s="1">
        <v>0</v>
      </c>
    </row>
    <row r="1791" spans="1:8" hidden="1" x14ac:dyDescent="0.25">
      <c r="A1791">
        <v>920</v>
      </c>
      <c r="B1791">
        <v>2</v>
      </c>
      <c r="C1791">
        <v>6</v>
      </c>
      <c r="D1791">
        <v>5</v>
      </c>
      <c r="E1791">
        <v>7</v>
      </c>
      <c r="F1791" t="s">
        <v>567</v>
      </c>
      <c r="G1791" s="1">
        <v>12979037.67</v>
      </c>
      <c r="H1791" s="1">
        <v>6259480.5800000001</v>
      </c>
    </row>
    <row r="1792" spans="1:8" hidden="1" x14ac:dyDescent="0.25">
      <c r="A1792">
        <v>920</v>
      </c>
      <c r="B1792">
        <v>2</v>
      </c>
      <c r="C1792">
        <v>6</v>
      </c>
      <c r="D1792">
        <v>7</v>
      </c>
      <c r="E1792">
        <v>0</v>
      </c>
      <c r="F1792" t="s">
        <v>549</v>
      </c>
      <c r="G1792" s="1">
        <v>191389.05</v>
      </c>
      <c r="H1792" s="1">
        <v>191389.05</v>
      </c>
    </row>
    <row r="1793" spans="1:8" hidden="1" x14ac:dyDescent="0.25">
      <c r="A1793">
        <v>920</v>
      </c>
      <c r="B1793">
        <v>2</v>
      </c>
      <c r="C1793">
        <v>6</v>
      </c>
      <c r="D1793">
        <v>7</v>
      </c>
      <c r="E1793">
        <v>1</v>
      </c>
      <c r="F1793" t="s">
        <v>498</v>
      </c>
      <c r="G1793" s="1">
        <v>17464449.66</v>
      </c>
      <c r="H1793" s="1">
        <v>9108666.5199999996</v>
      </c>
    </row>
    <row r="1794" spans="1:8" hidden="1" x14ac:dyDescent="0.25">
      <c r="A1794">
        <v>920</v>
      </c>
      <c r="B1794">
        <v>2</v>
      </c>
      <c r="C1794">
        <v>6</v>
      </c>
      <c r="D1794">
        <v>7</v>
      </c>
      <c r="E1794">
        <v>7</v>
      </c>
      <c r="F1794" t="s">
        <v>567</v>
      </c>
      <c r="G1794" s="1">
        <v>66638534.170000002</v>
      </c>
      <c r="H1794" s="1">
        <v>29757054.07</v>
      </c>
    </row>
    <row r="1795" spans="1:8" hidden="1" x14ac:dyDescent="0.25">
      <c r="A1795">
        <v>920</v>
      </c>
      <c r="B1795">
        <v>3</v>
      </c>
      <c r="C1795">
        <v>3</v>
      </c>
      <c r="D1795">
        <v>5</v>
      </c>
      <c r="E1795">
        <v>0</v>
      </c>
      <c r="F1795" t="s">
        <v>569</v>
      </c>
      <c r="G1795" s="1">
        <v>885923.36</v>
      </c>
      <c r="H1795" s="1">
        <v>789998.38</v>
      </c>
    </row>
    <row r="1796" spans="1:8" hidden="1" x14ac:dyDescent="0.25">
      <c r="A1796">
        <v>920</v>
      </c>
      <c r="B1796">
        <v>3</v>
      </c>
      <c r="C1796">
        <v>6</v>
      </c>
      <c r="D1796">
        <v>7</v>
      </c>
      <c r="E1796">
        <v>0</v>
      </c>
      <c r="F1796" t="s">
        <v>549</v>
      </c>
      <c r="G1796" s="1">
        <v>3056511.99</v>
      </c>
      <c r="H1796" s="1">
        <v>2504729.19</v>
      </c>
    </row>
    <row r="1797" spans="1:8" hidden="1" x14ac:dyDescent="0.25">
      <c r="A1797">
        <v>921</v>
      </c>
      <c r="B1797">
        <v>0</v>
      </c>
      <c r="C1797">
        <v>0</v>
      </c>
      <c r="D1797">
        <v>0</v>
      </c>
      <c r="E1797">
        <v>0</v>
      </c>
      <c r="F1797" t="s">
        <v>570</v>
      </c>
      <c r="G1797" s="1">
        <v>164429279.84</v>
      </c>
      <c r="H1797" s="1">
        <v>278567468.06999999</v>
      </c>
    </row>
    <row r="1798" spans="1:8" hidden="1" x14ac:dyDescent="0.25">
      <c r="A1798">
        <v>948</v>
      </c>
      <c r="B1798">
        <v>2</v>
      </c>
      <c r="C1798">
        <v>1</v>
      </c>
      <c r="D1798">
        <v>0</v>
      </c>
      <c r="E1798">
        <v>0</v>
      </c>
      <c r="F1798" t="s">
        <v>216</v>
      </c>
      <c r="G1798" s="1">
        <v>1080480.1200000001</v>
      </c>
      <c r="H1798" s="1">
        <v>276695.88</v>
      </c>
    </row>
    <row r="1799" spans="1:8" hidden="1" x14ac:dyDescent="0.25">
      <c r="A1799">
        <v>948</v>
      </c>
      <c r="B1799">
        <v>2</v>
      </c>
      <c r="C1799">
        <v>2</v>
      </c>
      <c r="D1799">
        <v>0</v>
      </c>
      <c r="E1799">
        <v>0</v>
      </c>
      <c r="F1799" t="s">
        <v>217</v>
      </c>
      <c r="G1799" s="1">
        <v>261.36</v>
      </c>
      <c r="H1799" s="1">
        <v>261.36</v>
      </c>
    </row>
    <row r="1800" spans="1:8" hidden="1" x14ac:dyDescent="0.25">
      <c r="A1800">
        <v>948</v>
      </c>
      <c r="B1800">
        <v>2</v>
      </c>
      <c r="C1800">
        <v>3</v>
      </c>
      <c r="D1800">
        <v>0</v>
      </c>
      <c r="E1800">
        <v>0</v>
      </c>
      <c r="F1800" t="s">
        <v>218</v>
      </c>
      <c r="G1800" s="1">
        <v>10084.6</v>
      </c>
      <c r="H1800" s="1">
        <v>4520</v>
      </c>
    </row>
    <row r="1801" spans="1:8" hidden="1" x14ac:dyDescent="0.25">
      <c r="A1801">
        <v>949</v>
      </c>
      <c r="B1801">
        <v>0</v>
      </c>
      <c r="C1801">
        <v>0</v>
      </c>
      <c r="D1801">
        <v>0</v>
      </c>
      <c r="E1801">
        <v>0</v>
      </c>
      <c r="F1801" t="s">
        <v>571</v>
      </c>
      <c r="G1801" s="1">
        <v>281477.24</v>
      </c>
      <c r="H1801" s="1">
        <v>1090826.08</v>
      </c>
    </row>
    <row r="1802" spans="1:8" hidden="1" x14ac:dyDescent="0.25">
      <c r="A1802">
        <v>950</v>
      </c>
      <c r="B1802">
        <v>9</v>
      </c>
      <c r="C1802">
        <v>0</v>
      </c>
      <c r="D1802">
        <v>0</v>
      </c>
      <c r="E1802">
        <v>0</v>
      </c>
      <c r="F1802" t="s">
        <v>572</v>
      </c>
      <c r="G1802" s="1">
        <v>1057650000</v>
      </c>
      <c r="H1802" s="1">
        <v>0</v>
      </c>
    </row>
    <row r="1803" spans="1:8" hidden="1" x14ac:dyDescent="0.25">
      <c r="A1803">
        <v>951</v>
      </c>
      <c r="B1803">
        <v>0</v>
      </c>
      <c r="C1803">
        <v>0</v>
      </c>
      <c r="D1803">
        <v>0</v>
      </c>
      <c r="E1803">
        <v>0</v>
      </c>
      <c r="F1803" t="s">
        <v>573</v>
      </c>
      <c r="G1803" s="1">
        <v>0</v>
      </c>
      <c r="H1803" s="1">
        <v>1057650000</v>
      </c>
    </row>
    <row r="1804" spans="1:8" hidden="1" x14ac:dyDescent="0.25">
      <c r="A1804">
        <v>980</v>
      </c>
      <c r="B1804">
        <v>0</v>
      </c>
      <c r="C1804">
        <v>0</v>
      </c>
      <c r="D1804">
        <v>0</v>
      </c>
      <c r="E1804">
        <v>0</v>
      </c>
      <c r="F1804" t="s">
        <v>574</v>
      </c>
      <c r="G1804" s="1">
        <v>2402326101.5599999</v>
      </c>
      <c r="H1804" s="1">
        <v>0</v>
      </c>
    </row>
    <row r="1805" spans="1:8" hidden="1" x14ac:dyDescent="0.25">
      <c r="A1805">
        <v>981</v>
      </c>
      <c r="B1805">
        <v>0</v>
      </c>
      <c r="C1805">
        <v>0</v>
      </c>
      <c r="D1805">
        <v>0</v>
      </c>
      <c r="E1805">
        <v>0</v>
      </c>
      <c r="F1805" t="s">
        <v>575</v>
      </c>
      <c r="G1805" s="1">
        <v>386224784.72000003</v>
      </c>
      <c r="H1805" s="1">
        <v>0</v>
      </c>
    </row>
    <row r="1806" spans="1:8" hidden="1" x14ac:dyDescent="0.25">
      <c r="A1806">
        <v>982</v>
      </c>
      <c r="B1806">
        <v>0</v>
      </c>
      <c r="C1806">
        <v>0</v>
      </c>
      <c r="D1806">
        <v>0</v>
      </c>
      <c r="E1806">
        <v>0</v>
      </c>
      <c r="F1806" t="s">
        <v>576</v>
      </c>
      <c r="G1806" s="1">
        <v>0</v>
      </c>
      <c r="H1806" s="1">
        <v>2788550886.2800002</v>
      </c>
    </row>
    <row r="1807" spans="1:8" hidden="1" x14ac:dyDescent="0.25">
      <c r="A1807">
        <v>991</v>
      </c>
      <c r="B1807">
        <v>1</v>
      </c>
      <c r="C1807">
        <v>0</v>
      </c>
      <c r="D1807">
        <v>0</v>
      </c>
      <c r="E1807">
        <v>0</v>
      </c>
      <c r="F1807" t="s">
        <v>577</v>
      </c>
      <c r="G1807" s="1">
        <v>799673073.38</v>
      </c>
      <c r="H1807" s="1">
        <v>0</v>
      </c>
    </row>
    <row r="1808" spans="1:8" hidden="1" x14ac:dyDescent="0.25">
      <c r="A1808">
        <v>991</v>
      </c>
      <c r="B1808">
        <v>2</v>
      </c>
      <c r="C1808">
        <v>0</v>
      </c>
      <c r="D1808">
        <v>0</v>
      </c>
      <c r="E1808">
        <v>0</v>
      </c>
      <c r="F1808" t="s">
        <v>578</v>
      </c>
      <c r="G1808" s="1">
        <v>203353331.56</v>
      </c>
      <c r="H1808" s="1">
        <v>0</v>
      </c>
    </row>
    <row r="1809" spans="1:8" hidden="1" x14ac:dyDescent="0.25">
      <c r="A1809">
        <v>992</v>
      </c>
      <c r="B1809">
        <v>0</v>
      </c>
      <c r="C1809">
        <v>0</v>
      </c>
      <c r="D1809">
        <v>0</v>
      </c>
      <c r="E1809">
        <v>0</v>
      </c>
      <c r="F1809" t="s">
        <v>579</v>
      </c>
      <c r="G1809" s="1">
        <v>706335279.24000001</v>
      </c>
      <c r="H1809" s="1">
        <v>0</v>
      </c>
    </row>
    <row r="1810" spans="1:8" hidden="1" x14ac:dyDescent="0.25">
      <c r="A1810">
        <v>998</v>
      </c>
      <c r="B1810">
        <v>20</v>
      </c>
      <c r="C1810">
        <v>1</v>
      </c>
      <c r="D1810">
        <v>2</v>
      </c>
      <c r="E1810">
        <v>0</v>
      </c>
      <c r="F1810" t="s">
        <v>618</v>
      </c>
      <c r="G1810" s="1">
        <v>18000</v>
      </c>
      <c r="H1810" s="1">
        <v>0</v>
      </c>
    </row>
    <row r="1811" spans="1:8" hidden="1" x14ac:dyDescent="0.25">
      <c r="A1811">
        <v>998</v>
      </c>
      <c r="B1811">
        <v>20</v>
      </c>
      <c r="C1811">
        <v>1</v>
      </c>
      <c r="D1811">
        <v>3</v>
      </c>
      <c r="E1811">
        <v>0</v>
      </c>
      <c r="F1811" t="s">
        <v>619</v>
      </c>
      <c r="G1811" s="1">
        <v>7795858.1299999999</v>
      </c>
      <c r="H1811" s="1">
        <v>850039.7</v>
      </c>
    </row>
    <row r="1812" spans="1:8" hidden="1" x14ac:dyDescent="0.25">
      <c r="A1812">
        <v>998</v>
      </c>
      <c r="B1812">
        <v>20</v>
      </c>
      <c r="C1812">
        <v>1</v>
      </c>
      <c r="D1812">
        <v>4</v>
      </c>
      <c r="E1812">
        <v>1</v>
      </c>
      <c r="F1812" t="s">
        <v>583</v>
      </c>
      <c r="G1812" s="1">
        <v>678.81</v>
      </c>
      <c r="H1812" s="1">
        <v>0</v>
      </c>
    </row>
    <row r="1813" spans="1:8" hidden="1" x14ac:dyDescent="0.25">
      <c r="A1813">
        <v>998</v>
      </c>
      <c r="B1813">
        <v>20</v>
      </c>
      <c r="C1813">
        <v>1</v>
      </c>
      <c r="D1813">
        <v>4</v>
      </c>
      <c r="E1813">
        <v>2</v>
      </c>
      <c r="F1813" t="s">
        <v>7</v>
      </c>
      <c r="G1813" s="1">
        <v>837813.9</v>
      </c>
      <c r="H1813" s="1">
        <v>0</v>
      </c>
    </row>
    <row r="1814" spans="1:8" hidden="1" x14ac:dyDescent="0.25">
      <c r="A1814">
        <v>998</v>
      </c>
      <c r="B1814">
        <v>20</v>
      </c>
      <c r="C1814">
        <v>2</v>
      </c>
      <c r="D1814">
        <v>4</v>
      </c>
      <c r="E1814">
        <v>6</v>
      </c>
      <c r="F1814" t="s">
        <v>585</v>
      </c>
      <c r="G1814" s="1">
        <v>235300</v>
      </c>
      <c r="H1814" s="1">
        <v>1000</v>
      </c>
    </row>
    <row r="1815" spans="1:8" hidden="1" x14ac:dyDescent="0.25">
      <c r="A1815">
        <v>998</v>
      </c>
      <c r="B1815">
        <v>20</v>
      </c>
      <c r="C1815">
        <v>4</v>
      </c>
      <c r="D1815">
        <v>1</v>
      </c>
      <c r="E1815">
        <v>3</v>
      </c>
      <c r="F1815" t="s">
        <v>25</v>
      </c>
      <c r="G1815" s="1">
        <v>6</v>
      </c>
      <c r="H1815" s="1">
        <v>0</v>
      </c>
    </row>
    <row r="1816" spans="1:8" hidden="1" x14ac:dyDescent="0.25">
      <c r="A1816">
        <v>998</v>
      </c>
      <c r="B1816">
        <v>20</v>
      </c>
      <c r="C1816">
        <v>4</v>
      </c>
      <c r="D1816">
        <v>1</v>
      </c>
      <c r="E1816">
        <v>4</v>
      </c>
      <c r="F1816" t="s">
        <v>26</v>
      </c>
      <c r="G1816" s="1">
        <v>10320</v>
      </c>
      <c r="H1816" s="1">
        <v>0</v>
      </c>
    </row>
    <row r="1817" spans="1:8" hidden="1" x14ac:dyDescent="0.25">
      <c r="A1817">
        <v>998</v>
      </c>
      <c r="B1817">
        <v>20</v>
      </c>
      <c r="C1817">
        <v>4</v>
      </c>
      <c r="D1817">
        <v>1</v>
      </c>
      <c r="E1817">
        <v>7</v>
      </c>
      <c r="F1817" t="s">
        <v>29</v>
      </c>
      <c r="G1817" s="1">
        <v>80.2</v>
      </c>
      <c r="H1817" s="1">
        <v>15.2</v>
      </c>
    </row>
    <row r="1818" spans="1:8" hidden="1" x14ac:dyDescent="0.25">
      <c r="A1818">
        <v>998</v>
      </c>
      <c r="B1818">
        <v>20</v>
      </c>
      <c r="C1818">
        <v>4</v>
      </c>
      <c r="D1818">
        <v>1</v>
      </c>
      <c r="E1818">
        <v>8</v>
      </c>
      <c r="F1818" t="s">
        <v>30</v>
      </c>
      <c r="G1818" s="1">
        <v>70</v>
      </c>
      <c r="H1818" s="1">
        <v>30</v>
      </c>
    </row>
    <row r="1819" spans="1:8" hidden="1" x14ac:dyDescent="0.25">
      <c r="A1819">
        <v>998</v>
      </c>
      <c r="B1819">
        <v>20</v>
      </c>
      <c r="C1819">
        <v>4</v>
      </c>
      <c r="D1819">
        <v>2</v>
      </c>
      <c r="E1819">
        <v>3</v>
      </c>
      <c r="F1819" t="s">
        <v>620</v>
      </c>
      <c r="G1819" s="1">
        <v>864</v>
      </c>
      <c r="H1819" s="1">
        <v>809</v>
      </c>
    </row>
    <row r="1820" spans="1:8" hidden="1" x14ac:dyDescent="0.25">
      <c r="A1820">
        <v>998</v>
      </c>
      <c r="B1820">
        <v>20</v>
      </c>
      <c r="C1820">
        <v>4</v>
      </c>
      <c r="D1820">
        <v>2</v>
      </c>
      <c r="E1820">
        <v>5</v>
      </c>
      <c r="F1820" t="s">
        <v>33</v>
      </c>
      <c r="G1820" s="1">
        <v>231028.76</v>
      </c>
      <c r="H1820" s="1">
        <v>0</v>
      </c>
    </row>
    <row r="1821" spans="1:8" hidden="1" x14ac:dyDescent="0.25">
      <c r="A1821">
        <v>998</v>
      </c>
      <c r="B1821">
        <v>20</v>
      </c>
      <c r="C1821">
        <v>4</v>
      </c>
      <c r="D1821">
        <v>5</v>
      </c>
      <c r="E1821">
        <v>1</v>
      </c>
      <c r="F1821" t="s">
        <v>42</v>
      </c>
      <c r="G1821" s="1">
        <v>639.46</v>
      </c>
      <c r="H1821" s="1">
        <v>275.45999999999998</v>
      </c>
    </row>
    <row r="1822" spans="1:8" hidden="1" x14ac:dyDescent="0.25">
      <c r="A1822">
        <v>998</v>
      </c>
      <c r="B1822">
        <v>20</v>
      </c>
      <c r="C1822">
        <v>4</v>
      </c>
      <c r="D1822">
        <v>5</v>
      </c>
      <c r="E1822">
        <v>2</v>
      </c>
      <c r="F1822" t="s">
        <v>43</v>
      </c>
      <c r="G1822" s="1">
        <v>86</v>
      </c>
      <c r="H1822" s="1">
        <v>15</v>
      </c>
    </row>
    <row r="1823" spans="1:8" hidden="1" x14ac:dyDescent="0.25">
      <c r="A1823">
        <v>998</v>
      </c>
      <c r="B1823">
        <v>20</v>
      </c>
      <c r="C1823">
        <v>4</v>
      </c>
      <c r="D1823">
        <v>6</v>
      </c>
      <c r="E1823">
        <v>2</v>
      </c>
      <c r="F1823" t="s">
        <v>46</v>
      </c>
      <c r="G1823" s="1">
        <v>166.75</v>
      </c>
      <c r="H1823" s="1">
        <v>0</v>
      </c>
    </row>
    <row r="1824" spans="1:8" hidden="1" x14ac:dyDescent="0.25">
      <c r="A1824">
        <v>998</v>
      </c>
      <c r="B1824">
        <v>20</v>
      </c>
      <c r="C1824">
        <v>4</v>
      </c>
      <c r="D1824">
        <v>6</v>
      </c>
      <c r="E1824">
        <v>3</v>
      </c>
      <c r="F1824" t="s">
        <v>587</v>
      </c>
      <c r="G1824" s="1">
        <v>33</v>
      </c>
      <c r="H1824" s="1">
        <v>0</v>
      </c>
    </row>
    <row r="1825" spans="1:8" hidden="1" x14ac:dyDescent="0.25">
      <c r="A1825">
        <v>998</v>
      </c>
      <c r="B1825">
        <v>20</v>
      </c>
      <c r="C1825">
        <v>4</v>
      </c>
      <c r="D1825">
        <v>12</v>
      </c>
      <c r="E1825">
        <v>4</v>
      </c>
      <c r="F1825" t="s">
        <v>60</v>
      </c>
      <c r="G1825" s="1">
        <v>151</v>
      </c>
      <c r="H1825" s="1">
        <v>0</v>
      </c>
    </row>
    <row r="1826" spans="1:8" hidden="1" x14ac:dyDescent="0.25">
      <c r="A1826">
        <v>998</v>
      </c>
      <c r="B1826">
        <v>20</v>
      </c>
      <c r="C1826">
        <v>4</v>
      </c>
      <c r="D1826">
        <v>13</v>
      </c>
      <c r="E1826">
        <v>5</v>
      </c>
      <c r="F1826" t="s">
        <v>68</v>
      </c>
      <c r="G1826" s="1">
        <v>42</v>
      </c>
      <c r="H1826" s="1">
        <v>0</v>
      </c>
    </row>
    <row r="1827" spans="1:8" hidden="1" x14ac:dyDescent="0.25">
      <c r="A1827">
        <v>998</v>
      </c>
      <c r="B1827">
        <v>20</v>
      </c>
      <c r="C1827">
        <v>4</v>
      </c>
      <c r="D1827">
        <v>15</v>
      </c>
      <c r="E1827">
        <v>1</v>
      </c>
      <c r="F1827" t="s">
        <v>72</v>
      </c>
      <c r="G1827" s="1">
        <v>2742</v>
      </c>
      <c r="H1827" s="1">
        <v>0</v>
      </c>
    </row>
    <row r="1828" spans="1:8" hidden="1" x14ac:dyDescent="0.25">
      <c r="A1828">
        <v>998</v>
      </c>
      <c r="B1828">
        <v>20</v>
      </c>
      <c r="C1828">
        <v>4</v>
      </c>
      <c r="D1828">
        <v>16</v>
      </c>
      <c r="E1828">
        <v>99</v>
      </c>
      <c r="F1828" t="s">
        <v>621</v>
      </c>
      <c r="G1828" s="1">
        <v>8139</v>
      </c>
      <c r="H1828" s="1">
        <v>0</v>
      </c>
    </row>
    <row r="1829" spans="1:8" hidden="1" x14ac:dyDescent="0.25">
      <c r="A1829">
        <v>998</v>
      </c>
      <c r="B1829">
        <v>20</v>
      </c>
      <c r="C1829">
        <v>5</v>
      </c>
      <c r="D1829">
        <v>1</v>
      </c>
      <c r="E1829">
        <v>0</v>
      </c>
      <c r="F1829" t="s">
        <v>622</v>
      </c>
      <c r="G1829" s="1">
        <v>1902743.66</v>
      </c>
      <c r="H1829" s="1">
        <v>0</v>
      </c>
    </row>
    <row r="1830" spans="1:8" hidden="1" x14ac:dyDescent="0.25">
      <c r="A1830">
        <v>998</v>
      </c>
      <c r="B1830">
        <v>20</v>
      </c>
      <c r="C1830">
        <v>5</v>
      </c>
      <c r="D1830">
        <v>2</v>
      </c>
      <c r="E1830">
        <v>0</v>
      </c>
      <c r="F1830" t="s">
        <v>108</v>
      </c>
      <c r="G1830" s="1">
        <v>1292676.3400000001</v>
      </c>
      <c r="H1830" s="1">
        <v>0</v>
      </c>
    </row>
    <row r="1831" spans="1:8" hidden="1" x14ac:dyDescent="0.25">
      <c r="A1831">
        <v>998</v>
      </c>
      <c r="B1831">
        <v>20</v>
      </c>
      <c r="C1831">
        <v>6</v>
      </c>
      <c r="D1831">
        <v>1</v>
      </c>
      <c r="E1831">
        <v>1</v>
      </c>
      <c r="F1831" t="s">
        <v>109</v>
      </c>
      <c r="G1831" s="1">
        <v>122507.72</v>
      </c>
      <c r="H1831" s="1">
        <v>0</v>
      </c>
    </row>
    <row r="1832" spans="1:8" hidden="1" x14ac:dyDescent="0.25">
      <c r="A1832">
        <v>998</v>
      </c>
      <c r="B1832">
        <v>20</v>
      </c>
      <c r="C1832">
        <v>6</v>
      </c>
      <c r="D1832">
        <v>2</v>
      </c>
      <c r="E1832">
        <v>3</v>
      </c>
      <c r="F1832" t="s">
        <v>623</v>
      </c>
      <c r="G1832" s="1">
        <v>15251708.689999999</v>
      </c>
      <c r="H1832" s="1">
        <v>0</v>
      </c>
    </row>
    <row r="1833" spans="1:8" hidden="1" x14ac:dyDescent="0.25">
      <c r="A1833">
        <v>998</v>
      </c>
      <c r="B1833">
        <v>20</v>
      </c>
      <c r="C1833">
        <v>6</v>
      </c>
      <c r="D1833">
        <v>2</v>
      </c>
      <c r="E1833">
        <v>99</v>
      </c>
      <c r="F1833" t="s">
        <v>110</v>
      </c>
      <c r="G1833" s="1">
        <v>6467499.1600000001</v>
      </c>
      <c r="H1833" s="1">
        <v>0</v>
      </c>
    </row>
    <row r="1834" spans="1:8" hidden="1" x14ac:dyDescent="0.25">
      <c r="A1834">
        <v>998</v>
      </c>
      <c r="B1834">
        <v>20</v>
      </c>
      <c r="C1834">
        <v>6</v>
      </c>
      <c r="D1834">
        <v>4</v>
      </c>
      <c r="E1834">
        <v>1</v>
      </c>
      <c r="F1834" t="s">
        <v>118</v>
      </c>
      <c r="G1834" s="1">
        <v>14031495.92</v>
      </c>
      <c r="H1834" s="1">
        <v>0</v>
      </c>
    </row>
    <row r="1835" spans="1:8" hidden="1" x14ac:dyDescent="0.25">
      <c r="A1835">
        <v>998</v>
      </c>
      <c r="B1835">
        <v>20</v>
      </c>
      <c r="C1835">
        <v>6</v>
      </c>
      <c r="D1835">
        <v>4</v>
      </c>
      <c r="E1835">
        <v>99</v>
      </c>
      <c r="F1835" t="s">
        <v>110</v>
      </c>
      <c r="G1835" s="1">
        <v>2011367.95</v>
      </c>
      <c r="H1835" s="1">
        <v>0</v>
      </c>
    </row>
    <row r="1836" spans="1:8" hidden="1" x14ac:dyDescent="0.25">
      <c r="A1836">
        <v>998</v>
      </c>
      <c r="B1836">
        <v>20</v>
      </c>
      <c r="C1836">
        <v>6</v>
      </c>
      <c r="D1836">
        <v>6</v>
      </c>
      <c r="E1836">
        <v>0</v>
      </c>
      <c r="F1836" t="s">
        <v>624</v>
      </c>
      <c r="G1836" s="1">
        <v>675657.22</v>
      </c>
      <c r="H1836" s="1">
        <v>0</v>
      </c>
    </row>
    <row r="1837" spans="1:8" hidden="1" x14ac:dyDescent="0.25">
      <c r="A1837">
        <v>998</v>
      </c>
      <c r="B1837">
        <v>20</v>
      </c>
      <c r="C1837">
        <v>6</v>
      </c>
      <c r="D1837">
        <v>7</v>
      </c>
      <c r="E1837">
        <v>99</v>
      </c>
      <c r="F1837" t="s">
        <v>110</v>
      </c>
      <c r="G1837" s="1">
        <v>1479491.49</v>
      </c>
      <c r="H1837" s="1">
        <v>0</v>
      </c>
    </row>
    <row r="1838" spans="1:8" hidden="1" x14ac:dyDescent="0.25">
      <c r="A1838">
        <v>998</v>
      </c>
      <c r="B1838">
        <v>20</v>
      </c>
      <c r="C1838">
        <v>7</v>
      </c>
      <c r="D1838">
        <v>2</v>
      </c>
      <c r="E1838">
        <v>3</v>
      </c>
      <c r="F1838" t="s">
        <v>121</v>
      </c>
      <c r="G1838" s="1">
        <v>113</v>
      </c>
      <c r="H1838" s="1">
        <v>30</v>
      </c>
    </row>
    <row r="1839" spans="1:8" hidden="1" x14ac:dyDescent="0.25">
      <c r="A1839">
        <v>998</v>
      </c>
      <c r="B1839">
        <v>20</v>
      </c>
      <c r="C1839">
        <v>7</v>
      </c>
      <c r="D1839">
        <v>2</v>
      </c>
      <c r="E1839">
        <v>4</v>
      </c>
      <c r="F1839" t="s">
        <v>122</v>
      </c>
      <c r="G1839" s="1">
        <v>25</v>
      </c>
      <c r="H1839" s="1">
        <v>0</v>
      </c>
    </row>
    <row r="1840" spans="1:8" hidden="1" x14ac:dyDescent="0.25">
      <c r="A1840">
        <v>998</v>
      </c>
      <c r="B1840">
        <v>20</v>
      </c>
      <c r="C1840">
        <v>7</v>
      </c>
      <c r="D1840">
        <v>2</v>
      </c>
      <c r="E1840">
        <v>5</v>
      </c>
      <c r="F1840" t="s">
        <v>123</v>
      </c>
      <c r="G1840" s="1">
        <v>7485</v>
      </c>
      <c r="H1840" s="1">
        <v>0</v>
      </c>
    </row>
    <row r="1841" spans="1:8" hidden="1" x14ac:dyDescent="0.25">
      <c r="A1841">
        <v>998</v>
      </c>
      <c r="B1841">
        <v>20</v>
      </c>
      <c r="C1841">
        <v>7</v>
      </c>
      <c r="D1841">
        <v>3</v>
      </c>
      <c r="E1841">
        <v>1</v>
      </c>
      <c r="F1841" t="s">
        <v>129</v>
      </c>
      <c r="G1841" s="1">
        <v>5417.75</v>
      </c>
      <c r="H1841" s="1">
        <v>3123</v>
      </c>
    </row>
    <row r="1842" spans="1:8" hidden="1" x14ac:dyDescent="0.25">
      <c r="A1842">
        <v>998</v>
      </c>
      <c r="B1842">
        <v>20</v>
      </c>
      <c r="C1842">
        <v>7</v>
      </c>
      <c r="D1842">
        <v>3</v>
      </c>
      <c r="E1842">
        <v>2</v>
      </c>
      <c r="F1842" t="s">
        <v>130</v>
      </c>
      <c r="G1842" s="1">
        <v>17010.5</v>
      </c>
      <c r="H1842" s="1">
        <v>8553</v>
      </c>
    </row>
    <row r="1843" spans="1:8" hidden="1" x14ac:dyDescent="0.25">
      <c r="A1843">
        <v>998</v>
      </c>
      <c r="B1843">
        <v>20</v>
      </c>
      <c r="C1843">
        <v>7</v>
      </c>
      <c r="D1843">
        <v>3</v>
      </c>
      <c r="E1843">
        <v>3</v>
      </c>
      <c r="F1843" t="s">
        <v>625</v>
      </c>
      <c r="G1843" s="1">
        <v>1150</v>
      </c>
      <c r="H1843" s="1">
        <v>120</v>
      </c>
    </row>
    <row r="1844" spans="1:8" hidden="1" x14ac:dyDescent="0.25">
      <c r="A1844">
        <v>998</v>
      </c>
      <c r="B1844">
        <v>20</v>
      </c>
      <c r="C1844">
        <v>7</v>
      </c>
      <c r="D1844">
        <v>3</v>
      </c>
      <c r="E1844">
        <v>7</v>
      </c>
      <c r="F1844" t="s">
        <v>134</v>
      </c>
      <c r="G1844" s="1">
        <v>35</v>
      </c>
      <c r="H1844" s="1">
        <v>0</v>
      </c>
    </row>
    <row r="1845" spans="1:8" hidden="1" x14ac:dyDescent="0.25">
      <c r="A1845">
        <v>998</v>
      </c>
      <c r="B1845">
        <v>20</v>
      </c>
      <c r="C1845">
        <v>8</v>
      </c>
      <c r="D1845">
        <v>1</v>
      </c>
      <c r="E1845">
        <v>1</v>
      </c>
      <c r="F1845" t="s">
        <v>135</v>
      </c>
      <c r="G1845" s="1">
        <v>18000</v>
      </c>
      <c r="H1845" s="1">
        <v>0</v>
      </c>
    </row>
    <row r="1846" spans="1:8" hidden="1" x14ac:dyDescent="0.25">
      <c r="A1846">
        <v>998</v>
      </c>
      <c r="B1846">
        <v>20</v>
      </c>
      <c r="C1846">
        <v>9</v>
      </c>
      <c r="D1846">
        <v>1</v>
      </c>
      <c r="E1846">
        <v>1</v>
      </c>
      <c r="F1846" t="s">
        <v>139</v>
      </c>
      <c r="G1846" s="1">
        <v>18015.509999999998</v>
      </c>
      <c r="H1846" s="1">
        <v>9916</v>
      </c>
    </row>
    <row r="1847" spans="1:8" hidden="1" x14ac:dyDescent="0.25">
      <c r="A1847">
        <v>998</v>
      </c>
      <c r="B1847">
        <v>20</v>
      </c>
      <c r="C1847">
        <v>9</v>
      </c>
      <c r="D1847">
        <v>1</v>
      </c>
      <c r="E1847">
        <v>2</v>
      </c>
      <c r="F1847" t="s">
        <v>140</v>
      </c>
      <c r="G1847" s="1">
        <v>121.64</v>
      </c>
      <c r="H1847" s="1">
        <v>0.09</v>
      </c>
    </row>
    <row r="1848" spans="1:8" hidden="1" x14ac:dyDescent="0.25">
      <c r="A1848">
        <v>998</v>
      </c>
      <c r="B1848">
        <v>20</v>
      </c>
      <c r="C1848">
        <v>9</v>
      </c>
      <c r="D1848">
        <v>1</v>
      </c>
      <c r="E1848">
        <v>4</v>
      </c>
      <c r="F1848" t="s">
        <v>626</v>
      </c>
      <c r="G1848" s="1">
        <v>796.25</v>
      </c>
      <c r="H1848" s="1">
        <v>2</v>
      </c>
    </row>
    <row r="1849" spans="1:8" hidden="1" x14ac:dyDescent="0.25">
      <c r="A1849">
        <v>998</v>
      </c>
      <c r="B1849">
        <v>20</v>
      </c>
      <c r="C1849">
        <v>9</v>
      </c>
      <c r="D1849">
        <v>2</v>
      </c>
      <c r="E1849">
        <v>1</v>
      </c>
      <c r="F1849" t="s">
        <v>144</v>
      </c>
      <c r="G1849" s="1">
        <v>19197.13</v>
      </c>
      <c r="H1849" s="1">
        <v>295.08999999999997</v>
      </c>
    </row>
    <row r="1850" spans="1:8" hidden="1" x14ac:dyDescent="0.25">
      <c r="A1850">
        <v>998</v>
      </c>
      <c r="B1850">
        <v>20</v>
      </c>
      <c r="C1850">
        <v>9</v>
      </c>
      <c r="D1850">
        <v>2</v>
      </c>
      <c r="E1850">
        <v>2</v>
      </c>
      <c r="F1850" t="s">
        <v>185</v>
      </c>
      <c r="G1850" s="1">
        <v>82.05</v>
      </c>
      <c r="H1850" s="1">
        <v>0.05</v>
      </c>
    </row>
    <row r="1851" spans="1:8" hidden="1" x14ac:dyDescent="0.25">
      <c r="A1851">
        <v>998</v>
      </c>
      <c r="B1851">
        <v>20</v>
      </c>
      <c r="C1851">
        <v>9</v>
      </c>
      <c r="D1851">
        <v>2</v>
      </c>
      <c r="E1851">
        <v>3</v>
      </c>
      <c r="F1851" t="s">
        <v>146</v>
      </c>
      <c r="G1851" s="1">
        <v>225</v>
      </c>
      <c r="H1851" s="1">
        <v>115</v>
      </c>
    </row>
    <row r="1852" spans="1:8" hidden="1" x14ac:dyDescent="0.25">
      <c r="A1852">
        <v>998</v>
      </c>
      <c r="B1852">
        <v>20</v>
      </c>
      <c r="C1852">
        <v>9</v>
      </c>
      <c r="D1852">
        <v>2</v>
      </c>
      <c r="E1852">
        <v>4</v>
      </c>
      <c r="F1852" t="s">
        <v>147</v>
      </c>
      <c r="G1852" s="1">
        <v>740.25</v>
      </c>
      <c r="H1852" s="1">
        <v>237</v>
      </c>
    </row>
    <row r="1853" spans="1:8" hidden="1" x14ac:dyDescent="0.25">
      <c r="A1853">
        <v>998</v>
      </c>
      <c r="B1853">
        <v>20</v>
      </c>
      <c r="C1853">
        <v>9</v>
      </c>
      <c r="D1853">
        <v>2</v>
      </c>
      <c r="E1853">
        <v>5</v>
      </c>
      <c r="F1853" t="s">
        <v>148</v>
      </c>
      <c r="G1853" s="1">
        <v>4423.3900000000003</v>
      </c>
      <c r="H1853" s="1">
        <v>888.13</v>
      </c>
    </row>
    <row r="1854" spans="1:8" hidden="1" x14ac:dyDescent="0.25">
      <c r="A1854">
        <v>998</v>
      </c>
      <c r="B1854">
        <v>20</v>
      </c>
      <c r="C1854">
        <v>9</v>
      </c>
      <c r="D1854">
        <v>2</v>
      </c>
      <c r="E1854">
        <v>6</v>
      </c>
      <c r="F1854" t="s">
        <v>149</v>
      </c>
      <c r="G1854" s="1">
        <v>450</v>
      </c>
      <c r="H1854" s="1">
        <v>0</v>
      </c>
    </row>
    <row r="1855" spans="1:8" hidden="1" x14ac:dyDescent="0.25">
      <c r="A1855">
        <v>998</v>
      </c>
      <c r="B1855">
        <v>20</v>
      </c>
      <c r="C1855">
        <v>9</v>
      </c>
      <c r="D1855">
        <v>2</v>
      </c>
      <c r="E1855">
        <v>99</v>
      </c>
      <c r="F1855" t="s">
        <v>186</v>
      </c>
      <c r="G1855" s="1">
        <v>728</v>
      </c>
      <c r="H1855" s="1">
        <v>205</v>
      </c>
    </row>
    <row r="1856" spans="1:8" hidden="1" x14ac:dyDescent="0.25">
      <c r="A1856">
        <v>998</v>
      </c>
      <c r="B1856">
        <v>20</v>
      </c>
      <c r="C1856">
        <v>9</v>
      </c>
      <c r="D1856">
        <v>3</v>
      </c>
      <c r="E1856">
        <v>1</v>
      </c>
      <c r="F1856" t="s">
        <v>151</v>
      </c>
      <c r="G1856" s="1">
        <v>211187.75</v>
      </c>
      <c r="H1856" s="1">
        <v>17600</v>
      </c>
    </row>
    <row r="1857" spans="1:8" hidden="1" x14ac:dyDescent="0.25">
      <c r="A1857">
        <v>998</v>
      </c>
      <c r="B1857">
        <v>20</v>
      </c>
      <c r="C1857">
        <v>9</v>
      </c>
      <c r="D1857">
        <v>3</v>
      </c>
      <c r="E1857">
        <v>2</v>
      </c>
      <c r="F1857" t="s">
        <v>152</v>
      </c>
      <c r="G1857" s="1">
        <v>257129.4</v>
      </c>
      <c r="H1857" s="1">
        <v>15678</v>
      </c>
    </row>
    <row r="1858" spans="1:8" hidden="1" x14ac:dyDescent="0.25">
      <c r="A1858">
        <v>998</v>
      </c>
      <c r="B1858">
        <v>20</v>
      </c>
      <c r="C1858">
        <v>9</v>
      </c>
      <c r="D1858">
        <v>3</v>
      </c>
      <c r="E1858">
        <v>3</v>
      </c>
      <c r="F1858" t="s">
        <v>153</v>
      </c>
      <c r="G1858" s="1">
        <v>11001</v>
      </c>
      <c r="H1858" s="1">
        <v>4972</v>
      </c>
    </row>
    <row r="1859" spans="1:8" hidden="1" x14ac:dyDescent="0.25">
      <c r="A1859">
        <v>998</v>
      </c>
      <c r="B1859">
        <v>20</v>
      </c>
      <c r="C1859">
        <v>9</v>
      </c>
      <c r="D1859">
        <v>4</v>
      </c>
      <c r="E1859">
        <v>1</v>
      </c>
      <c r="F1859" t="s">
        <v>156</v>
      </c>
      <c r="G1859" s="1">
        <v>11.75</v>
      </c>
      <c r="H1859" s="1">
        <v>0</v>
      </c>
    </row>
    <row r="1860" spans="1:8" hidden="1" x14ac:dyDescent="0.25">
      <c r="A1860">
        <v>998</v>
      </c>
      <c r="B1860">
        <v>20</v>
      </c>
      <c r="C1860">
        <v>9</v>
      </c>
      <c r="D1860">
        <v>6</v>
      </c>
      <c r="E1860">
        <v>3</v>
      </c>
      <c r="F1860" t="s">
        <v>158</v>
      </c>
      <c r="G1860" s="1">
        <v>0.43</v>
      </c>
      <c r="H1860" s="1">
        <v>0</v>
      </c>
    </row>
    <row r="1861" spans="1:8" hidden="1" x14ac:dyDescent="0.25">
      <c r="A1861">
        <v>998</v>
      </c>
      <c r="B1861">
        <v>20</v>
      </c>
      <c r="C1861">
        <v>9</v>
      </c>
      <c r="D1861">
        <v>6</v>
      </c>
      <c r="E1861">
        <v>4</v>
      </c>
      <c r="F1861" t="s">
        <v>159</v>
      </c>
      <c r="G1861" s="1">
        <v>0.04</v>
      </c>
      <c r="H1861" s="1">
        <v>0</v>
      </c>
    </row>
    <row r="1862" spans="1:8" hidden="1" x14ac:dyDescent="0.25">
      <c r="A1862">
        <v>998</v>
      </c>
      <c r="B1862">
        <v>20</v>
      </c>
      <c r="C1862">
        <v>9</v>
      </c>
      <c r="D1862">
        <v>6</v>
      </c>
      <c r="E1862">
        <v>5</v>
      </c>
      <c r="F1862" t="s">
        <v>160</v>
      </c>
      <c r="G1862" s="1">
        <v>51.93</v>
      </c>
      <c r="H1862" s="1">
        <v>0.59</v>
      </c>
    </row>
    <row r="1863" spans="1:8" hidden="1" x14ac:dyDescent="0.25">
      <c r="A1863">
        <v>998</v>
      </c>
      <c r="B1863">
        <v>20</v>
      </c>
      <c r="C1863">
        <v>9</v>
      </c>
      <c r="D1863">
        <v>7</v>
      </c>
      <c r="E1863">
        <v>2</v>
      </c>
      <c r="F1863" t="s">
        <v>72</v>
      </c>
      <c r="G1863" s="1">
        <v>306.5</v>
      </c>
      <c r="H1863" s="1">
        <v>0</v>
      </c>
    </row>
    <row r="1864" spans="1:8" hidden="1" x14ac:dyDescent="0.25">
      <c r="A1864">
        <v>998</v>
      </c>
      <c r="B1864">
        <v>20</v>
      </c>
      <c r="C1864">
        <v>9</v>
      </c>
      <c r="D1864">
        <v>8</v>
      </c>
      <c r="E1864">
        <v>1</v>
      </c>
      <c r="F1864" t="s">
        <v>166</v>
      </c>
      <c r="G1864" s="1">
        <v>59445.17</v>
      </c>
      <c r="H1864" s="1">
        <v>11190</v>
      </c>
    </row>
    <row r="1865" spans="1:8" hidden="1" x14ac:dyDescent="0.25">
      <c r="A1865">
        <v>998</v>
      </c>
      <c r="B1865">
        <v>20</v>
      </c>
      <c r="C1865">
        <v>9</v>
      </c>
      <c r="D1865">
        <v>8</v>
      </c>
      <c r="E1865">
        <v>4</v>
      </c>
      <c r="F1865" t="s">
        <v>627</v>
      </c>
      <c r="G1865" s="1">
        <v>35</v>
      </c>
      <c r="H1865" s="1">
        <v>0</v>
      </c>
    </row>
    <row r="1866" spans="1:8" hidden="1" x14ac:dyDescent="0.25">
      <c r="A1866">
        <v>998</v>
      </c>
      <c r="B1866">
        <v>20</v>
      </c>
      <c r="C1866">
        <v>9</v>
      </c>
      <c r="D1866">
        <v>9</v>
      </c>
      <c r="E1866">
        <v>2</v>
      </c>
      <c r="F1866" t="s">
        <v>170</v>
      </c>
      <c r="G1866" s="1">
        <v>308</v>
      </c>
      <c r="H1866" s="1">
        <v>60</v>
      </c>
    </row>
    <row r="1867" spans="1:8" hidden="1" x14ac:dyDescent="0.25">
      <c r="A1867">
        <v>998</v>
      </c>
      <c r="B1867">
        <v>20</v>
      </c>
      <c r="C1867">
        <v>9</v>
      </c>
      <c r="D1867">
        <v>9</v>
      </c>
      <c r="E1867">
        <v>99</v>
      </c>
      <c r="F1867" t="s">
        <v>172</v>
      </c>
      <c r="G1867" s="1">
        <v>216884</v>
      </c>
      <c r="H1867" s="1">
        <v>0</v>
      </c>
    </row>
    <row r="1868" spans="1:8" hidden="1" x14ac:dyDescent="0.25">
      <c r="A1868">
        <v>998</v>
      </c>
      <c r="B1868">
        <v>20</v>
      </c>
      <c r="C1868">
        <v>9</v>
      </c>
      <c r="D1868">
        <v>11</v>
      </c>
      <c r="E1868">
        <v>1</v>
      </c>
      <c r="F1868" t="s">
        <v>176</v>
      </c>
      <c r="G1868" s="1">
        <v>13.5</v>
      </c>
      <c r="H1868" s="1">
        <v>0</v>
      </c>
    </row>
    <row r="1869" spans="1:8" hidden="1" x14ac:dyDescent="0.25">
      <c r="A1869">
        <v>998</v>
      </c>
      <c r="B1869">
        <v>20</v>
      </c>
      <c r="C1869">
        <v>9</v>
      </c>
      <c r="D1869">
        <v>11</v>
      </c>
      <c r="E1869">
        <v>2</v>
      </c>
      <c r="F1869" t="s">
        <v>177</v>
      </c>
      <c r="G1869" s="1">
        <v>58</v>
      </c>
      <c r="H1869" s="1">
        <v>0</v>
      </c>
    </row>
    <row r="1870" spans="1:8" hidden="1" x14ac:dyDescent="0.25">
      <c r="A1870">
        <v>998</v>
      </c>
      <c r="B1870">
        <v>20</v>
      </c>
      <c r="C1870">
        <v>9</v>
      </c>
      <c r="D1870">
        <v>11</v>
      </c>
      <c r="E1870">
        <v>3</v>
      </c>
      <c r="F1870" t="s">
        <v>178</v>
      </c>
      <c r="G1870" s="1">
        <v>3.25</v>
      </c>
      <c r="H1870" s="1">
        <v>0</v>
      </c>
    </row>
    <row r="1871" spans="1:8" hidden="1" x14ac:dyDescent="0.25">
      <c r="A1871">
        <v>998</v>
      </c>
      <c r="B1871">
        <v>20</v>
      </c>
      <c r="C1871">
        <v>9</v>
      </c>
      <c r="D1871">
        <v>99</v>
      </c>
      <c r="E1871">
        <v>1</v>
      </c>
      <c r="F1871" t="s">
        <v>181</v>
      </c>
      <c r="G1871" s="1">
        <v>150</v>
      </c>
      <c r="H1871" s="1">
        <v>150</v>
      </c>
    </row>
    <row r="1872" spans="1:8" hidden="1" x14ac:dyDescent="0.25">
      <c r="A1872">
        <v>998</v>
      </c>
      <c r="B1872">
        <v>21</v>
      </c>
      <c r="C1872">
        <v>2</v>
      </c>
      <c r="D1872">
        <v>3</v>
      </c>
      <c r="E1872">
        <v>0</v>
      </c>
      <c r="F1872" t="s">
        <v>628</v>
      </c>
      <c r="G1872" s="1">
        <v>52548.11</v>
      </c>
      <c r="H1872" s="1">
        <v>52548.11</v>
      </c>
    </row>
    <row r="1873" spans="1:8" hidden="1" x14ac:dyDescent="0.25">
      <c r="A1873">
        <v>998</v>
      </c>
      <c r="B1873">
        <v>21</v>
      </c>
      <c r="C1873">
        <v>2</v>
      </c>
      <c r="D1873">
        <v>4</v>
      </c>
      <c r="E1873">
        <v>0</v>
      </c>
      <c r="F1873" t="s">
        <v>629</v>
      </c>
      <c r="G1873" s="1">
        <v>65614.41</v>
      </c>
      <c r="H1873" s="1">
        <v>13005.06</v>
      </c>
    </row>
    <row r="1874" spans="1:8" hidden="1" x14ac:dyDescent="0.25">
      <c r="A1874">
        <v>998</v>
      </c>
      <c r="B1874">
        <v>21</v>
      </c>
      <c r="C1874">
        <v>2</v>
      </c>
      <c r="D1874">
        <v>5</v>
      </c>
      <c r="E1874">
        <v>0</v>
      </c>
      <c r="F1874" t="s">
        <v>630</v>
      </c>
      <c r="G1874" s="1">
        <v>1331.51</v>
      </c>
      <c r="H1874" s="1">
        <v>0</v>
      </c>
    </row>
    <row r="1875" spans="1:8" hidden="1" x14ac:dyDescent="0.25">
      <c r="A1875">
        <v>998</v>
      </c>
      <c r="B1875">
        <v>21</v>
      </c>
      <c r="C1875">
        <v>2</v>
      </c>
      <c r="D1875">
        <v>6</v>
      </c>
      <c r="E1875">
        <v>0</v>
      </c>
      <c r="F1875" t="s">
        <v>631</v>
      </c>
      <c r="G1875" s="1">
        <v>200</v>
      </c>
      <c r="H1875" s="1">
        <v>0</v>
      </c>
    </row>
    <row r="1876" spans="1:8" hidden="1" x14ac:dyDescent="0.25">
      <c r="A1876">
        <v>999</v>
      </c>
      <c r="B1876">
        <v>0</v>
      </c>
      <c r="C1876">
        <v>0</v>
      </c>
      <c r="D1876">
        <v>0</v>
      </c>
      <c r="E1876">
        <v>0</v>
      </c>
      <c r="F1876" t="s">
        <v>580</v>
      </c>
      <c r="G1876" s="1">
        <v>990872.48</v>
      </c>
      <c r="H1876" s="1">
        <v>1762709146.5599999</v>
      </c>
    </row>
    <row r="1877" spans="1:8" hidden="1" x14ac:dyDescent="0.25">
      <c r="G1877" s="1">
        <f>SUM(G2:G1876)</f>
        <v>28447681655.779972</v>
      </c>
      <c r="H1877" s="1">
        <f t="shared" ref="H1877" si="0">SUM(H2:H1876)</f>
        <v>28447681655.780006</v>
      </c>
    </row>
    <row r="1878" spans="1:8" hidden="1" x14ac:dyDescent="0.25"/>
    <row r="1879" spans="1:8" hidden="1" x14ac:dyDescent="0.25">
      <c r="G1879" s="1">
        <f>G1877-H1877</f>
        <v>-3.4332275390625E-5</v>
      </c>
    </row>
  </sheetData>
  <autoFilter ref="A1:A1879">
    <filterColumn colId="0">
      <filters>
        <filter val="254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5"/>
  <sheetViews>
    <sheetView workbookViewId="0">
      <pane xSplit="2" ySplit="1" topLeftCell="C29" activePane="bottomRight" state="frozen"/>
      <selection pane="topRight" activeCell="C1" sqref="C1"/>
      <selection pane="bottomLeft" activeCell="A2" sqref="A2"/>
      <selection pane="bottomRight" activeCell="B51" sqref="B50:E51"/>
    </sheetView>
  </sheetViews>
  <sheetFormatPr defaultRowHeight="15" x14ac:dyDescent="0.25"/>
  <cols>
    <col min="2" max="2" width="4" bestFit="1" customWidth="1"/>
    <col min="3" max="3" width="17" style="1" customWidth="1"/>
    <col min="4" max="4" width="16.42578125" style="1" bestFit="1" customWidth="1"/>
    <col min="5" max="5" width="17.7109375" customWidth="1"/>
    <col min="6" max="7" width="15.42578125" bestFit="1" customWidth="1"/>
    <col min="8" max="8" width="15" style="1" customWidth="1"/>
    <col min="9" max="9" width="15.28515625" customWidth="1"/>
    <col min="10" max="10" width="13.7109375" bestFit="1" customWidth="1"/>
  </cols>
  <sheetData>
    <row r="1" spans="2:9" x14ac:dyDescent="0.25">
      <c r="C1" s="3" t="s">
        <v>915</v>
      </c>
      <c r="D1" s="3" t="s">
        <v>916</v>
      </c>
      <c r="E1" s="4" t="s">
        <v>919</v>
      </c>
      <c r="F1" s="4" t="s">
        <v>918</v>
      </c>
      <c r="G1" s="4" t="s">
        <v>920</v>
      </c>
      <c r="H1" s="3" t="s">
        <v>923</v>
      </c>
      <c r="I1" s="4" t="s">
        <v>924</v>
      </c>
    </row>
    <row r="2" spans="2:9" x14ac:dyDescent="0.25">
      <c r="B2">
        <v>102</v>
      </c>
      <c r="C2" s="1">
        <f>SUMIF('2015 YILI EKOD 4 KESİN'!A:A,B2,'2015 YILI EKOD 4 KESİN'!G:G)</f>
        <v>2635509623.79</v>
      </c>
      <c r="D2" s="1">
        <f>SUMIF('2015 YILI EKOD 4 KESİN'!A:A,B2,'2015 YILI EKOD 4 KESİN'!H:H)</f>
        <v>2238471934.25</v>
      </c>
      <c r="E2" s="1">
        <f>IF(C2&gt;D2,C2-D2,0)</f>
        <v>397037689.53999996</v>
      </c>
      <c r="F2" s="1">
        <f>IF(D2&gt;C2,D2-C2,0)</f>
        <v>0</v>
      </c>
      <c r="G2" s="1">
        <f>E2-F2</f>
        <v>397037689.53999996</v>
      </c>
      <c r="H2" s="1">
        <f>SUMIF(DETAY!E:E,B2,DETAY!J:J)</f>
        <v>397037689.54000002</v>
      </c>
      <c r="I2" s="1">
        <f>G2-H2</f>
        <v>0</v>
      </c>
    </row>
    <row r="3" spans="2:9" x14ac:dyDescent="0.25">
      <c r="B3">
        <v>103</v>
      </c>
      <c r="C3" s="1">
        <f>SUMIF('2015 YILI EKOD 4 KESİN'!A:A,B3,'2015 YILI EKOD 4 KESİN'!G:G)</f>
        <v>1370047609.1300001</v>
      </c>
      <c r="D3" s="1">
        <f>SUMIF('2015 YILI EKOD 4 KESİN'!A:A,B3,'2015 YILI EKOD 4 KESİN'!H:H)</f>
        <v>1370047609.1300001</v>
      </c>
      <c r="E3" s="1">
        <f t="shared" ref="E3:E66" si="0">IF(C3&gt;D3,C3-D3,0)</f>
        <v>0</v>
      </c>
      <c r="F3" s="1">
        <f t="shared" ref="F3:F66" si="1">IF(D3&gt;C3,D3-C3,0)</f>
        <v>0</v>
      </c>
      <c r="G3" s="1">
        <f t="shared" ref="G3:G30" si="2">E3-F3</f>
        <v>0</v>
      </c>
      <c r="H3" s="1">
        <f>SUMIF(DETAY!E:E,B3,DETAY!J:J)</f>
        <v>0</v>
      </c>
      <c r="I3" s="1">
        <f t="shared" ref="I3:I66" si="3">G3-H3</f>
        <v>0</v>
      </c>
    </row>
    <row r="4" spans="2:9" x14ac:dyDescent="0.25">
      <c r="B4">
        <v>104</v>
      </c>
      <c r="C4" s="1">
        <f>SUMIF('2015 YILI EKOD 4 KESİN'!A:A,B4,'2015 YILI EKOD 4 KESİN'!G:G)</f>
        <v>17139.169999999998</v>
      </c>
      <c r="D4" s="1">
        <f>SUMIF('2015 YILI EKOD 4 KESİN'!A:A,B4,'2015 YILI EKOD 4 KESİN'!H:H)</f>
        <v>0</v>
      </c>
      <c r="E4" s="1">
        <f t="shared" si="0"/>
        <v>17139.169999999998</v>
      </c>
      <c r="F4" s="1">
        <f t="shared" si="1"/>
        <v>0</v>
      </c>
      <c r="G4" s="1">
        <f t="shared" si="2"/>
        <v>17139.169999999998</v>
      </c>
      <c r="H4" s="1">
        <f>SUMIF(DETAY!E:E,B4,DETAY!J:J)</f>
        <v>17139.169999999998</v>
      </c>
      <c r="I4" s="1">
        <f t="shared" si="3"/>
        <v>0</v>
      </c>
    </row>
    <row r="5" spans="2:9" x14ac:dyDescent="0.25">
      <c r="B5">
        <v>105</v>
      </c>
      <c r="C5" s="1">
        <f>SUMIF('2015 YILI EKOD 4 KESİN'!A:A,B5,'2015 YILI EKOD 4 KESİN'!G:G)</f>
        <v>815100000</v>
      </c>
      <c r="D5" s="1">
        <f>SUMIF('2015 YILI EKOD 4 KESİN'!A:A,B5,'2015 YILI EKOD 4 KESİN'!H:H)</f>
        <v>815100000</v>
      </c>
      <c r="E5" s="1">
        <f t="shared" si="0"/>
        <v>0</v>
      </c>
      <c r="F5" s="1">
        <f t="shared" si="1"/>
        <v>0</v>
      </c>
      <c r="G5" s="1">
        <f t="shared" si="2"/>
        <v>0</v>
      </c>
      <c r="H5" s="1">
        <f>SUMIF(DETAY!E:E,B5,DETAY!J:J)</f>
        <v>0</v>
      </c>
      <c r="I5" s="1">
        <f t="shared" si="3"/>
        <v>0</v>
      </c>
    </row>
    <row r="6" spans="2:9" x14ac:dyDescent="0.25">
      <c r="B6">
        <v>108</v>
      </c>
      <c r="C6" s="1">
        <f>SUMIF('2015 YILI EKOD 4 KESİN'!A:A,B6,'2015 YILI EKOD 4 KESİN'!G:G)</f>
        <v>440807541.88999999</v>
      </c>
      <c r="D6" s="1">
        <f>SUMIF('2015 YILI EKOD 4 KESİN'!A:A,B6,'2015 YILI EKOD 4 KESİN'!H:H)</f>
        <v>439885321.32999998</v>
      </c>
      <c r="E6" s="1">
        <f t="shared" si="0"/>
        <v>922220.56000000238</v>
      </c>
      <c r="F6" s="1">
        <f t="shared" si="1"/>
        <v>0</v>
      </c>
      <c r="G6" s="1">
        <f t="shared" si="2"/>
        <v>922220.56000000238</v>
      </c>
      <c r="H6" s="1">
        <f>SUMIF(DETAY!E:E,B6,DETAY!J:J)</f>
        <v>922220.56</v>
      </c>
      <c r="I6" s="1">
        <f t="shared" si="3"/>
        <v>2.3283064365386963E-9</v>
      </c>
    </row>
    <row r="7" spans="2:9" x14ac:dyDescent="0.25">
      <c r="B7">
        <v>109</v>
      </c>
      <c r="C7" s="1">
        <f>SUMIF('2015 YILI EKOD 4 KESİN'!A:A,B7,'2015 YILI EKOD 4 KESİN'!G:G)</f>
        <v>54025081.240000002</v>
      </c>
      <c r="D7" s="1">
        <f>SUMIF('2015 YILI EKOD 4 KESİN'!A:A,B7,'2015 YILI EKOD 4 KESİN'!H:H)</f>
        <v>47513866.18</v>
      </c>
      <c r="E7" s="1">
        <f t="shared" si="0"/>
        <v>6511215.0600000024</v>
      </c>
      <c r="F7" s="1">
        <f t="shared" si="1"/>
        <v>0</v>
      </c>
      <c r="G7" s="1">
        <f t="shared" si="2"/>
        <v>6511215.0600000024</v>
      </c>
      <c r="H7" s="1">
        <f>SUMIF(DETAY!E:E,B7,DETAY!J:J)</f>
        <v>6511215.0599999996</v>
      </c>
      <c r="I7" s="1">
        <f t="shared" si="3"/>
        <v>0</v>
      </c>
    </row>
    <row r="8" spans="2:9" x14ac:dyDescent="0.25">
      <c r="B8">
        <v>120</v>
      </c>
      <c r="C8" s="1">
        <f>SUMIF('2015 YILI EKOD 4 KESİN'!A:A,B8,'2015 YILI EKOD 4 KESİN'!G:G)</f>
        <v>447662727.01999998</v>
      </c>
      <c r="D8" s="1">
        <f>SUMIF('2015 YILI EKOD 4 KESİN'!A:A,B8,'2015 YILI EKOD 4 KESİN'!H:H)</f>
        <v>431864756.84000003</v>
      </c>
      <c r="E8" s="1">
        <f t="shared" si="0"/>
        <v>15797970.179999948</v>
      </c>
      <c r="F8" s="1">
        <f t="shared" si="1"/>
        <v>0</v>
      </c>
      <c r="G8" s="1">
        <f t="shared" si="2"/>
        <v>15797970.179999948</v>
      </c>
      <c r="H8" s="1">
        <f>SUMIF(DETAY!E:E,B8,DETAY!J:J)</f>
        <v>15797970.18</v>
      </c>
      <c r="I8" s="1">
        <f t="shared" si="3"/>
        <v>-5.2154064178466797E-8</v>
      </c>
    </row>
    <row r="9" spans="2:9" x14ac:dyDescent="0.25">
      <c r="B9">
        <v>121</v>
      </c>
      <c r="C9" s="1">
        <f>SUMIF('2015 YILI EKOD 4 KESİN'!A:A,B9,'2015 YILI EKOD 4 KESİN'!G:G)</f>
        <v>34713804.590000004</v>
      </c>
      <c r="D9" s="1">
        <f>SUMIF('2015 YILI EKOD 4 KESİN'!A:A,B9,'2015 YILI EKOD 4 KESİN'!H:H)</f>
        <v>20387223.109999996</v>
      </c>
      <c r="E9" s="1">
        <f t="shared" si="0"/>
        <v>14326581.480000008</v>
      </c>
      <c r="F9" s="1">
        <f t="shared" si="1"/>
        <v>0</v>
      </c>
      <c r="G9" s="1">
        <f t="shared" si="2"/>
        <v>14326581.480000008</v>
      </c>
      <c r="H9" s="1">
        <f>SUMIF(DETAY!E:E,B9,DETAY!J:J)</f>
        <v>14326581.48</v>
      </c>
      <c r="I9" s="1">
        <f t="shared" si="3"/>
        <v>0</v>
      </c>
    </row>
    <row r="10" spans="2:9" x14ac:dyDescent="0.25">
      <c r="B10">
        <v>126</v>
      </c>
      <c r="C10" s="1">
        <f>SUMIF('2015 YILI EKOD 4 KESİN'!A:A,B10,'2015 YILI EKOD 4 KESİN'!G:G)</f>
        <v>1496432.59</v>
      </c>
      <c r="D10" s="1">
        <f>SUMIF('2015 YILI EKOD 4 KESİN'!A:A,B10,'2015 YILI EKOD 4 KESİN'!H:H)</f>
        <v>1202195.6000000001</v>
      </c>
      <c r="E10" s="1">
        <f t="shared" si="0"/>
        <v>294236.99</v>
      </c>
      <c r="F10" s="1">
        <f t="shared" si="1"/>
        <v>0</v>
      </c>
      <c r="G10" s="1">
        <f t="shared" si="2"/>
        <v>294236.99</v>
      </c>
      <c r="H10" s="1">
        <f>SUMIF(DETAY!E:E,B10,DETAY!J:J)</f>
        <v>294236.99</v>
      </c>
      <c r="I10" s="1">
        <f t="shared" si="3"/>
        <v>0</v>
      </c>
    </row>
    <row r="11" spans="2:9" x14ac:dyDescent="0.25">
      <c r="B11">
        <v>140</v>
      </c>
      <c r="C11" s="1">
        <f>SUMIF('2015 YILI EKOD 4 KESİN'!A:A,B11,'2015 YILI EKOD 4 KESİN'!G:G)</f>
        <v>42622187.739999995</v>
      </c>
      <c r="D11" s="1">
        <f>SUMIF('2015 YILI EKOD 4 KESİN'!A:A,B11,'2015 YILI EKOD 4 KESİN'!H:H)</f>
        <v>6184362.5199999996</v>
      </c>
      <c r="E11" s="1">
        <f t="shared" si="0"/>
        <v>36437825.219999999</v>
      </c>
      <c r="F11" s="1">
        <f t="shared" si="1"/>
        <v>0</v>
      </c>
      <c r="G11" s="1">
        <f t="shared" si="2"/>
        <v>36437825.219999999</v>
      </c>
      <c r="H11" s="1">
        <f>SUMIF(DETAY!E:E,B11,DETAY!J:J)</f>
        <v>36437825.219999999</v>
      </c>
      <c r="I11" s="1">
        <f t="shared" si="3"/>
        <v>0</v>
      </c>
    </row>
    <row r="12" spans="2:9" x14ac:dyDescent="0.25">
      <c r="B12">
        <v>150</v>
      </c>
      <c r="C12" s="1">
        <f>SUMIF('2015 YILI EKOD 4 KESİN'!A:A,B12,'2015 YILI EKOD 4 KESİN'!G:G)</f>
        <v>40845536.150000013</v>
      </c>
      <c r="D12" s="1">
        <f>SUMIF('2015 YILI EKOD 4 KESİN'!A:A,B12,'2015 YILI EKOD 4 KESİN'!H:H)</f>
        <v>38038264.740000024</v>
      </c>
      <c r="E12" s="1">
        <f t="shared" si="0"/>
        <v>2807271.409999989</v>
      </c>
      <c r="F12" s="1">
        <f t="shared" si="1"/>
        <v>0</v>
      </c>
      <c r="G12" s="1">
        <f t="shared" si="2"/>
        <v>2807271.409999989</v>
      </c>
      <c r="H12" s="1">
        <f>SUMIF(DETAY!E:E,B12,DETAY!J:J)</f>
        <v>2807271.41</v>
      </c>
      <c r="I12" s="1">
        <f t="shared" si="3"/>
        <v>-1.1175870895385742E-8</v>
      </c>
    </row>
    <row r="13" spans="2:9" x14ac:dyDescent="0.25">
      <c r="B13">
        <v>160</v>
      </c>
      <c r="C13" s="1">
        <f>SUMIF('2015 YILI EKOD 4 KESİN'!A:A,B13,'2015 YILI EKOD 4 KESİN'!G:G)</f>
        <v>10668585.079999998</v>
      </c>
      <c r="D13" s="1">
        <f>SUMIF('2015 YILI EKOD 4 KESİN'!A:A,B13,'2015 YILI EKOD 4 KESİN'!H:H)</f>
        <v>10668585.079999998</v>
      </c>
      <c r="E13" s="1">
        <f t="shared" si="0"/>
        <v>0</v>
      </c>
      <c r="F13" s="1">
        <f t="shared" si="1"/>
        <v>0</v>
      </c>
      <c r="G13" s="1">
        <f t="shared" si="2"/>
        <v>0</v>
      </c>
      <c r="H13" s="1">
        <f>SUMIF(DETAY!E:E,B13,DETAY!J:J)</f>
        <v>0</v>
      </c>
      <c r="I13" s="1">
        <f t="shared" si="3"/>
        <v>0</v>
      </c>
    </row>
    <row r="14" spans="2:9" x14ac:dyDescent="0.25">
      <c r="B14">
        <v>161</v>
      </c>
      <c r="C14" s="1">
        <f>SUMIF('2015 YILI EKOD 4 KESİN'!A:A,B14,'2015 YILI EKOD 4 KESİN'!G:G)</f>
        <v>1451189.06</v>
      </c>
      <c r="D14" s="1">
        <f>SUMIF('2015 YILI EKOD 4 KESİN'!A:A,B14,'2015 YILI EKOD 4 KESİN'!H:H)</f>
        <v>1451189.06</v>
      </c>
      <c r="E14" s="1">
        <f t="shared" si="0"/>
        <v>0</v>
      </c>
      <c r="F14" s="1">
        <f t="shared" si="1"/>
        <v>0</v>
      </c>
      <c r="G14" s="1">
        <f t="shared" si="2"/>
        <v>0</v>
      </c>
      <c r="H14" s="1">
        <f>SUMIF(DETAY!E:E,B14,DETAY!J:J)</f>
        <v>0</v>
      </c>
      <c r="I14" s="1">
        <f t="shared" si="3"/>
        <v>0</v>
      </c>
    </row>
    <row r="15" spans="2:9" x14ac:dyDescent="0.25">
      <c r="B15">
        <v>162</v>
      </c>
      <c r="C15" s="1">
        <f>SUMIF('2015 YILI EKOD 4 KESİN'!A:A,B15,'2015 YILI EKOD 4 KESİN'!G:G)</f>
        <v>132679233.3</v>
      </c>
      <c r="D15" s="1">
        <f>SUMIF('2015 YILI EKOD 4 KESİN'!A:A,B15,'2015 YILI EKOD 4 KESİN'!H:H)</f>
        <v>3220177.17</v>
      </c>
      <c r="E15" s="1">
        <f t="shared" si="0"/>
        <v>129459056.13</v>
      </c>
      <c r="F15" s="1">
        <f t="shared" si="1"/>
        <v>0</v>
      </c>
      <c r="G15" s="1">
        <f t="shared" si="2"/>
        <v>129459056.13</v>
      </c>
      <c r="H15" s="1">
        <f>SUMIF(DETAY!E:E,B15,DETAY!J:J)</f>
        <v>129459056.13</v>
      </c>
      <c r="I15" s="1">
        <f t="shared" si="3"/>
        <v>0</v>
      </c>
    </row>
    <row r="16" spans="2:9" x14ac:dyDescent="0.25">
      <c r="B16">
        <v>220</v>
      </c>
      <c r="C16" s="1">
        <f>SUMIF('2015 YILI EKOD 4 KESİN'!A:A,B16,'2015 YILI EKOD 4 KESİN'!G:G)</f>
        <v>11661665.220000001</v>
      </c>
      <c r="D16" s="1">
        <f>SUMIF('2015 YILI EKOD 4 KESİN'!A:A,B16,'2015 YILI EKOD 4 KESİN'!H:H)</f>
        <v>545722.76</v>
      </c>
      <c r="E16" s="1">
        <f t="shared" si="0"/>
        <v>11115942.460000001</v>
      </c>
      <c r="F16" s="1">
        <f t="shared" si="1"/>
        <v>0</v>
      </c>
      <c r="G16" s="1">
        <f t="shared" si="2"/>
        <v>11115942.460000001</v>
      </c>
      <c r="H16" s="1">
        <f>SUMIF(DETAY!E:E,B16,DETAY!J:J)</f>
        <v>11115942.460000001</v>
      </c>
      <c r="I16" s="1">
        <f t="shared" si="3"/>
        <v>0</v>
      </c>
    </row>
    <row r="17" spans="2:9" x14ac:dyDescent="0.25">
      <c r="B17">
        <v>226</v>
      </c>
      <c r="C17" s="1">
        <f>SUMIF('2015 YILI EKOD 4 KESİN'!A:A,B17,'2015 YILI EKOD 4 KESİN'!G:G)</f>
        <v>344</v>
      </c>
      <c r="D17" s="1">
        <f>SUMIF('2015 YILI EKOD 4 KESİN'!A:A,B17,'2015 YILI EKOD 4 KESİN'!H:H)</f>
        <v>0</v>
      </c>
      <c r="E17" s="1">
        <f t="shared" si="0"/>
        <v>344</v>
      </c>
      <c r="F17" s="1">
        <f t="shared" si="1"/>
        <v>0</v>
      </c>
      <c r="G17" s="1">
        <f t="shared" si="2"/>
        <v>344</v>
      </c>
      <c r="H17" s="1">
        <f>SUMIF(DETAY!E:E,B17,DETAY!J:J)</f>
        <v>344</v>
      </c>
      <c r="I17" s="1">
        <f t="shared" si="3"/>
        <v>0</v>
      </c>
    </row>
    <row r="18" spans="2:9" x14ac:dyDescent="0.25">
      <c r="B18">
        <v>240</v>
      </c>
      <c r="C18" s="1">
        <f>SUMIF('2015 YILI EKOD 4 KESİN'!A:A,B18,'2015 YILI EKOD 4 KESİN'!G:G)</f>
        <v>2694954567.2799997</v>
      </c>
      <c r="D18" s="1">
        <f>SUMIF('2015 YILI EKOD 4 KESİN'!A:A,B18,'2015 YILI EKOD 4 KESİN'!H:H)</f>
        <v>0</v>
      </c>
      <c r="E18" s="1">
        <f t="shared" si="0"/>
        <v>2694954567.2799997</v>
      </c>
      <c r="F18" s="1">
        <f t="shared" si="1"/>
        <v>0</v>
      </c>
      <c r="G18" s="1">
        <f t="shared" si="2"/>
        <v>2694954567.2799997</v>
      </c>
      <c r="H18" s="1">
        <f>SUMIF(DETAY!E:E,B18,DETAY!J:J)</f>
        <v>2694954567.2800002</v>
      </c>
      <c r="I18" s="1">
        <f t="shared" si="3"/>
        <v>0</v>
      </c>
    </row>
    <row r="19" spans="2:9" x14ac:dyDescent="0.25">
      <c r="B19">
        <v>241</v>
      </c>
      <c r="C19" s="1">
        <f>SUMIF('2015 YILI EKOD 4 KESİN'!A:A,B19,'2015 YILI EKOD 4 KESİN'!G:G)</f>
        <v>56349984.239999995</v>
      </c>
      <c r="D19" s="1">
        <f>SUMIF('2015 YILI EKOD 4 KESİN'!A:A,B19,'2015 YILI EKOD 4 KESİN'!H:H)</f>
        <v>0</v>
      </c>
      <c r="E19" s="1">
        <f t="shared" si="0"/>
        <v>56349984.239999995</v>
      </c>
      <c r="F19" s="1">
        <f t="shared" si="1"/>
        <v>0</v>
      </c>
      <c r="G19" s="1">
        <f t="shared" si="2"/>
        <v>56349984.239999995</v>
      </c>
      <c r="H19" s="1">
        <f>SUMIF(DETAY!E:E,B19,DETAY!J:J)</f>
        <v>56349984.240000002</v>
      </c>
      <c r="I19" s="1">
        <f t="shared" si="3"/>
        <v>0</v>
      </c>
    </row>
    <row r="20" spans="2:9" x14ac:dyDescent="0.25">
      <c r="B20">
        <v>247</v>
      </c>
      <c r="C20" s="1">
        <f>SUMIF('2015 YILI EKOD 4 KESİN'!A:A,B20,'2015 YILI EKOD 4 KESİN'!G:G)</f>
        <v>805000000</v>
      </c>
      <c r="D20" s="1">
        <f>SUMIF('2015 YILI EKOD 4 KESİN'!A:A,B20,'2015 YILI EKOD 4 KESİN'!H:H)</f>
        <v>805000000</v>
      </c>
      <c r="E20" s="1">
        <f t="shared" si="0"/>
        <v>0</v>
      </c>
      <c r="F20" s="1">
        <f t="shared" si="1"/>
        <v>0</v>
      </c>
      <c r="G20" s="1">
        <f t="shared" si="2"/>
        <v>0</v>
      </c>
      <c r="H20" s="1">
        <f>SUMIF(DETAY!E:E,B20,DETAY!J:J)</f>
        <v>0</v>
      </c>
      <c r="I20" s="1">
        <f t="shared" si="3"/>
        <v>0</v>
      </c>
    </row>
    <row r="21" spans="2:9" x14ac:dyDescent="0.25">
      <c r="B21">
        <v>250</v>
      </c>
      <c r="C21" s="1">
        <f>SUMIF('2015 YILI EKOD 4 KESİN'!A:A,B21,'2015 YILI EKOD 4 KESİN'!G:G)</f>
        <v>23146588.809999999</v>
      </c>
      <c r="D21" s="1">
        <f>SUMIF('2015 YILI EKOD 4 KESİN'!A:A,B21,'2015 YILI EKOD 4 KESİN'!H:H)</f>
        <v>335961.02</v>
      </c>
      <c r="E21" s="1">
        <f t="shared" si="0"/>
        <v>22810627.789999999</v>
      </c>
      <c r="F21" s="1">
        <f t="shared" si="1"/>
        <v>0</v>
      </c>
      <c r="G21" s="1">
        <f t="shared" si="2"/>
        <v>22810627.789999999</v>
      </c>
      <c r="H21" s="1">
        <f>SUMIF(DETAY!E:E,B21,DETAY!J:J)</f>
        <v>22810627.789999999</v>
      </c>
      <c r="I21" s="1">
        <f t="shared" si="3"/>
        <v>0</v>
      </c>
    </row>
    <row r="22" spans="2:9" x14ac:dyDescent="0.25">
      <c r="B22">
        <v>252</v>
      </c>
      <c r="C22" s="1">
        <f>SUMIF('2015 YILI EKOD 4 KESİN'!A:A,B22,'2015 YILI EKOD 4 KESİN'!G:G)</f>
        <v>64203329.359999999</v>
      </c>
      <c r="D22" s="1">
        <f>SUMIF('2015 YILI EKOD 4 KESİN'!A:A,B22,'2015 YILI EKOD 4 KESİN'!H:H)</f>
        <v>0</v>
      </c>
      <c r="E22" s="1">
        <f t="shared" si="0"/>
        <v>64203329.359999999</v>
      </c>
      <c r="F22" s="1">
        <f t="shared" si="1"/>
        <v>0</v>
      </c>
      <c r="G22" s="1">
        <f t="shared" si="2"/>
        <v>64203329.359999999</v>
      </c>
      <c r="H22" s="1">
        <f>SUMIF(DETAY!E:E,B22,DETAY!J:J)</f>
        <v>64203329.359999999</v>
      </c>
      <c r="I22" s="1">
        <f t="shared" si="3"/>
        <v>0</v>
      </c>
    </row>
    <row r="23" spans="2:9" x14ac:dyDescent="0.25">
      <c r="B23">
        <v>253</v>
      </c>
      <c r="C23" s="1">
        <f>SUMIF('2015 YILI EKOD 4 KESİN'!A:A,B23,'2015 YILI EKOD 4 KESİN'!G:G)</f>
        <v>7025705.04</v>
      </c>
      <c r="D23" s="1">
        <f>SUMIF('2015 YILI EKOD 4 KESİN'!A:A,B23,'2015 YILI EKOD 4 KESİN'!H:H)</f>
        <v>16627.66</v>
      </c>
      <c r="E23" s="1">
        <f t="shared" si="0"/>
        <v>7009077.3799999999</v>
      </c>
      <c r="F23" s="1">
        <f t="shared" si="1"/>
        <v>0</v>
      </c>
      <c r="G23" s="1">
        <f t="shared" si="2"/>
        <v>7009077.3799999999</v>
      </c>
      <c r="H23" s="1">
        <f>SUMIF(DETAY!E:E,B23,DETAY!J:J)</f>
        <v>7009077.3799999999</v>
      </c>
      <c r="I23" s="1">
        <f t="shared" si="3"/>
        <v>0</v>
      </c>
    </row>
    <row r="24" spans="2:9" x14ac:dyDescent="0.25">
      <c r="B24">
        <v>254</v>
      </c>
      <c r="C24" s="1">
        <f>SUMIF('2015 YILI EKOD 4 KESİN'!A:A,B24,'2015 YILI EKOD 4 KESİN'!G:G)</f>
        <v>3211594.6499999994</v>
      </c>
      <c r="D24" s="1">
        <f>SUMIF('2015 YILI EKOD 4 KESİN'!A:A,B24,'2015 YILI EKOD 4 KESİN'!H:H)</f>
        <v>15495.88</v>
      </c>
      <c r="E24" s="1">
        <f t="shared" si="0"/>
        <v>3196098.7699999996</v>
      </c>
      <c r="F24" s="1">
        <f t="shared" si="1"/>
        <v>0</v>
      </c>
      <c r="G24" s="1">
        <f t="shared" si="2"/>
        <v>3196098.7699999996</v>
      </c>
      <c r="H24" s="1">
        <f>SUMIF(DETAY!E:E,B24,DETAY!J:J)</f>
        <v>3196098.77</v>
      </c>
      <c r="I24" s="1">
        <f t="shared" si="3"/>
        <v>0</v>
      </c>
    </row>
    <row r="25" spans="2:9" x14ac:dyDescent="0.25">
      <c r="B25">
        <v>255</v>
      </c>
      <c r="C25" s="1">
        <f>SUMIF('2015 YILI EKOD 4 KESİN'!A:A,B25,'2015 YILI EKOD 4 KESİN'!G:G)</f>
        <v>39166292.909999996</v>
      </c>
      <c r="D25" s="1">
        <f>SUMIF('2015 YILI EKOD 4 KESİN'!A:A,B25,'2015 YILI EKOD 4 KESİN'!H:H)</f>
        <v>14789665.069999998</v>
      </c>
      <c r="E25" s="1">
        <f t="shared" si="0"/>
        <v>24376627.839999996</v>
      </c>
      <c r="F25" s="1">
        <f t="shared" si="1"/>
        <v>0</v>
      </c>
      <c r="G25" s="1">
        <f t="shared" si="2"/>
        <v>24376627.839999996</v>
      </c>
      <c r="H25" s="1">
        <f>SUMIF(DETAY!E:E,B25,DETAY!J:J)</f>
        <v>24376627.84</v>
      </c>
      <c r="I25" s="1">
        <f t="shared" si="3"/>
        <v>0</v>
      </c>
    </row>
    <row r="26" spans="2:9" x14ac:dyDescent="0.25">
      <c r="B26">
        <v>257</v>
      </c>
      <c r="C26" s="1">
        <f>SUMIF('2015 YILI EKOD 4 KESİN'!A:A,B26,'2015 YILI EKOD 4 KESİN'!G:G)</f>
        <v>25365861.970000006</v>
      </c>
      <c r="D26" s="1">
        <f>SUMIF('2015 YILI EKOD 4 KESİN'!A:A,B26,'2015 YILI EKOD 4 KESİN'!H:H)</f>
        <v>83318785.519999981</v>
      </c>
      <c r="E26" s="1">
        <f t="shared" si="0"/>
        <v>0</v>
      </c>
      <c r="F26" s="1">
        <f t="shared" si="1"/>
        <v>57952923.549999975</v>
      </c>
      <c r="G26" s="1">
        <f>F26-E26</f>
        <v>57952923.549999975</v>
      </c>
      <c r="H26" s="1">
        <f>SUMIF(DETAY!E:E,B26,DETAY!J:J)</f>
        <v>57952923.550000004</v>
      </c>
      <c r="I26" s="1">
        <f t="shared" si="3"/>
        <v>0</v>
      </c>
    </row>
    <row r="27" spans="2:9" x14ac:dyDescent="0.25">
      <c r="B27">
        <v>258</v>
      </c>
      <c r="C27" s="1">
        <f>SUMIF('2015 YILI EKOD 4 KESİN'!A:A,B27,'2015 YILI EKOD 4 KESİN'!G:G)</f>
        <v>4945211.26</v>
      </c>
      <c r="D27" s="1">
        <f>SUMIF('2015 YILI EKOD 4 KESİN'!A:A,B27,'2015 YILI EKOD 4 KESİN'!H:H)</f>
        <v>0</v>
      </c>
      <c r="E27" s="1">
        <f t="shared" si="0"/>
        <v>4945211.26</v>
      </c>
      <c r="F27" s="1">
        <f t="shared" si="1"/>
        <v>0</v>
      </c>
      <c r="G27" s="1">
        <f t="shared" si="2"/>
        <v>4945211.26</v>
      </c>
      <c r="H27" s="1">
        <f>SUMIF(DETAY!E:E,B27,DETAY!J:J)</f>
        <v>4945211.26</v>
      </c>
      <c r="I27" s="1">
        <f t="shared" si="3"/>
        <v>0</v>
      </c>
    </row>
    <row r="28" spans="2:9" x14ac:dyDescent="0.25">
      <c r="B28">
        <v>260</v>
      </c>
      <c r="C28" s="1">
        <f>SUMIF('2015 YILI EKOD 4 KESİN'!A:A,B28,'2015 YILI EKOD 4 KESİN'!G:G)</f>
        <v>7530661.5199999996</v>
      </c>
      <c r="D28" s="1">
        <f>SUMIF('2015 YILI EKOD 4 KESİN'!A:A,B28,'2015 YILI EKOD 4 KESİN'!H:H)</f>
        <v>0</v>
      </c>
      <c r="E28" s="1">
        <f t="shared" si="0"/>
        <v>7530661.5199999996</v>
      </c>
      <c r="F28" s="1">
        <f t="shared" si="1"/>
        <v>0</v>
      </c>
      <c r="G28" s="1">
        <f t="shared" si="2"/>
        <v>7530661.5199999996</v>
      </c>
      <c r="H28" s="1">
        <f>SUMIF(DETAY!E:E,B28,DETAY!J:J)</f>
        <v>7530661.5199999996</v>
      </c>
      <c r="I28" s="1">
        <f t="shared" si="3"/>
        <v>0</v>
      </c>
    </row>
    <row r="29" spans="2:9" x14ac:dyDescent="0.25">
      <c r="B29">
        <v>268</v>
      </c>
      <c r="C29" s="1">
        <f>SUMIF('2015 YILI EKOD 4 KESİN'!A:A,B29,'2015 YILI EKOD 4 KESİN'!G:G)</f>
        <v>292261.19</v>
      </c>
      <c r="D29" s="1">
        <f>SUMIF('2015 YILI EKOD 4 KESİN'!A:A,B29,'2015 YILI EKOD 4 KESİN'!H:H)</f>
        <v>7085000.3599999994</v>
      </c>
      <c r="E29" s="1">
        <f t="shared" si="0"/>
        <v>0</v>
      </c>
      <c r="F29" s="1">
        <f t="shared" si="1"/>
        <v>6792739.169999999</v>
      </c>
      <c r="G29" s="1">
        <f>F29-E29</f>
        <v>6792739.169999999</v>
      </c>
      <c r="H29" s="1">
        <f>SUMIF(DETAY!E:E,B29,DETAY!J:J)</f>
        <v>6792739.1699999999</v>
      </c>
      <c r="I29" s="1">
        <f t="shared" si="3"/>
        <v>0</v>
      </c>
    </row>
    <row r="30" spans="2:9" x14ac:dyDescent="0.25">
      <c r="B30">
        <v>294</v>
      </c>
      <c r="C30" s="1">
        <f>SUMIF('2015 YILI EKOD 4 KESİN'!A:A,B30,'2015 YILI EKOD 4 KESİN'!G:G)</f>
        <v>1936619.95</v>
      </c>
      <c r="D30" s="1">
        <f>SUMIF('2015 YILI EKOD 4 KESİN'!A:A,B30,'2015 YILI EKOD 4 KESİN'!H:H)</f>
        <v>247151.25</v>
      </c>
      <c r="E30" s="1">
        <f t="shared" si="0"/>
        <v>1689468.7</v>
      </c>
      <c r="F30" s="1">
        <f t="shared" si="1"/>
        <v>0</v>
      </c>
      <c r="G30" s="1">
        <f t="shared" si="2"/>
        <v>1689468.7</v>
      </c>
      <c r="H30" s="1">
        <f>SUMIF(DETAY!E:E,B30,DETAY!J:J)</f>
        <v>1689468.7</v>
      </c>
      <c r="I30" s="1">
        <f t="shared" si="3"/>
        <v>0</v>
      </c>
    </row>
    <row r="31" spans="2:9" x14ac:dyDescent="0.25">
      <c r="B31">
        <v>299</v>
      </c>
      <c r="C31" s="1">
        <f>SUMIF('2015 YILI EKOD 4 KESİN'!A:A,B31,'2015 YILI EKOD 4 KESİN'!G:G)</f>
        <v>92625.72</v>
      </c>
      <c r="D31" s="1">
        <f>SUMIF('2015 YILI EKOD 4 KESİN'!A:A,B31,'2015 YILI EKOD 4 KESİN'!H:H)</f>
        <v>1754419.55</v>
      </c>
      <c r="E31" s="1">
        <f t="shared" si="0"/>
        <v>0</v>
      </c>
      <c r="F31" s="1">
        <f t="shared" si="1"/>
        <v>1661793.83</v>
      </c>
      <c r="G31" s="1">
        <f>F31-E31</f>
        <v>1661793.83</v>
      </c>
      <c r="H31" s="1">
        <f>SUMIF(DETAY!E:E,B31,DETAY!J:J)</f>
        <v>1661793.83</v>
      </c>
      <c r="I31" s="1">
        <f t="shared" si="3"/>
        <v>0</v>
      </c>
    </row>
    <row r="32" spans="2:9" x14ac:dyDescent="0.25">
      <c r="B32">
        <v>320</v>
      </c>
      <c r="C32" s="1">
        <f>SUMIF('2015 YILI EKOD 4 KESİN'!A:A,B32,'2015 YILI EKOD 4 KESİN'!G:G)</f>
        <v>11327236.140000001</v>
      </c>
      <c r="D32" s="1">
        <f>SUMIF('2015 YILI EKOD 4 KESİN'!A:A,B32,'2015 YILI EKOD 4 KESİN'!H:H)</f>
        <v>12290906.870000001</v>
      </c>
      <c r="E32" s="1">
        <f t="shared" si="0"/>
        <v>0</v>
      </c>
      <c r="F32" s="1">
        <f t="shared" si="1"/>
        <v>963670.73000000045</v>
      </c>
      <c r="G32" s="1">
        <f>F32-E32</f>
        <v>963670.73000000045</v>
      </c>
      <c r="H32" s="1">
        <f>SUMIF(DETAY!E:E,B32,DETAY!J:J)</f>
        <v>963670.72999999986</v>
      </c>
      <c r="I32" s="1">
        <f t="shared" si="3"/>
        <v>0</v>
      </c>
    </row>
    <row r="33" spans="2:9" x14ac:dyDescent="0.25">
      <c r="B33">
        <v>330</v>
      </c>
      <c r="C33" s="1">
        <f>SUMIF('2015 YILI EKOD 4 KESİN'!A:A,B33,'2015 YILI EKOD 4 KESİN'!G:G)</f>
        <v>23113399.190000001</v>
      </c>
      <c r="D33" s="1">
        <f>SUMIF('2015 YILI EKOD 4 KESİN'!A:A,B33,'2015 YILI EKOD 4 KESİN'!H:H)</f>
        <v>54495459.949999996</v>
      </c>
      <c r="E33" s="1">
        <f t="shared" si="0"/>
        <v>0</v>
      </c>
      <c r="F33" s="1">
        <f t="shared" si="1"/>
        <v>31382060.759999994</v>
      </c>
      <c r="G33" s="1">
        <f t="shared" ref="G33:G50" si="4">F33-E33</f>
        <v>31382060.759999994</v>
      </c>
      <c r="H33" s="1">
        <f>SUMIF(DETAY!E:E,B33,DETAY!J:J)</f>
        <v>31382060.760000002</v>
      </c>
      <c r="I33" s="1">
        <f t="shared" si="3"/>
        <v>0</v>
      </c>
    </row>
    <row r="34" spans="2:9" x14ac:dyDescent="0.25">
      <c r="B34">
        <v>333</v>
      </c>
      <c r="C34" s="1">
        <f>SUMIF('2015 YILI EKOD 4 KESİN'!A:A,B34,'2015 YILI EKOD 4 KESİN'!G:G)</f>
        <v>153335557.75999999</v>
      </c>
      <c r="D34" s="1">
        <f>SUMIF('2015 YILI EKOD 4 KESİN'!A:A,B34,'2015 YILI EKOD 4 KESİN'!H:H)</f>
        <v>263511222.34999996</v>
      </c>
      <c r="E34" s="1">
        <f t="shared" si="0"/>
        <v>0</v>
      </c>
      <c r="F34" s="1">
        <f t="shared" si="1"/>
        <v>110175664.58999997</v>
      </c>
      <c r="G34" s="1">
        <f t="shared" si="4"/>
        <v>110175664.58999997</v>
      </c>
      <c r="H34" s="1">
        <f>SUMIF(DETAY!E:E,B34,DETAY!J:J)</f>
        <v>110175664.59</v>
      </c>
      <c r="I34" s="1">
        <f t="shared" si="3"/>
        <v>0</v>
      </c>
    </row>
    <row r="35" spans="2:9" x14ac:dyDescent="0.25">
      <c r="B35">
        <v>360</v>
      </c>
      <c r="C35" s="1">
        <f>SUMIF('2015 YILI EKOD 4 KESİN'!A:A,B35,'2015 YILI EKOD 4 KESİN'!G:G)</f>
        <v>30254284.930000003</v>
      </c>
      <c r="D35" s="1">
        <f>SUMIF('2015 YILI EKOD 4 KESİN'!A:A,B35,'2015 YILI EKOD 4 KESİN'!H:H)</f>
        <v>34697359.32</v>
      </c>
      <c r="E35" s="1">
        <f t="shared" si="0"/>
        <v>0</v>
      </c>
      <c r="F35" s="1">
        <f t="shared" si="1"/>
        <v>4443074.3899999969</v>
      </c>
      <c r="G35" s="1">
        <f t="shared" si="4"/>
        <v>4443074.3899999969</v>
      </c>
      <c r="H35" s="1">
        <f>SUMIF(DETAY!E:E,B35,DETAY!J:J)</f>
        <v>4443074.3899999997</v>
      </c>
      <c r="I35" s="1">
        <f t="shared" si="3"/>
        <v>0</v>
      </c>
    </row>
    <row r="36" spans="2:9" x14ac:dyDescent="0.25">
      <c r="B36">
        <v>361</v>
      </c>
      <c r="C36" s="1">
        <f>SUMIF('2015 YILI EKOD 4 KESİN'!A:A,B36,'2015 YILI EKOD 4 KESİN'!G:G)</f>
        <v>22867696.48</v>
      </c>
      <c r="D36" s="1">
        <f>SUMIF('2015 YILI EKOD 4 KESİN'!A:A,B36,'2015 YILI EKOD 4 KESİN'!H:H)</f>
        <v>22903937.509999994</v>
      </c>
      <c r="E36" s="1">
        <f t="shared" si="0"/>
        <v>0</v>
      </c>
      <c r="F36" s="1">
        <f t="shared" si="1"/>
        <v>36241.029999993742</v>
      </c>
      <c r="G36" s="1">
        <f t="shared" si="4"/>
        <v>36241.029999993742</v>
      </c>
      <c r="H36" s="1">
        <f>SUMIF(DETAY!E:E,B36,DETAY!J:J)</f>
        <v>36241.03</v>
      </c>
      <c r="I36" s="1">
        <f t="shared" si="3"/>
        <v>-6.2573235481977463E-9</v>
      </c>
    </row>
    <row r="37" spans="2:9" x14ac:dyDescent="0.25">
      <c r="B37">
        <v>362</v>
      </c>
      <c r="C37" s="1">
        <f>SUMIF('2015 YILI EKOD 4 KESİN'!A:A,B37,'2015 YILI EKOD 4 KESİN'!G:G)</f>
        <v>259608.76000000004</v>
      </c>
      <c r="D37" s="1">
        <f>SUMIF('2015 YILI EKOD 4 KESİN'!A:A,B37,'2015 YILI EKOD 4 KESİN'!H:H)</f>
        <v>263683.36</v>
      </c>
      <c r="E37" s="1">
        <f t="shared" si="0"/>
        <v>0</v>
      </c>
      <c r="F37" s="1">
        <f t="shared" si="1"/>
        <v>4074.5999999999476</v>
      </c>
      <c r="G37" s="1">
        <f t="shared" si="4"/>
        <v>4074.5999999999476</v>
      </c>
      <c r="H37" s="1">
        <f>SUMIF(DETAY!E:E,B37,DETAY!J:J)</f>
        <v>4074.6</v>
      </c>
      <c r="I37" s="1">
        <f t="shared" si="3"/>
        <v>-5.2295945351943374E-11</v>
      </c>
    </row>
    <row r="38" spans="2:9" x14ac:dyDescent="0.25">
      <c r="B38">
        <v>380</v>
      </c>
      <c r="C38" s="1">
        <f>SUMIF('2015 YILI EKOD 4 KESİN'!A:A,B38,'2015 YILI EKOD 4 KESİN'!G:G)</f>
        <v>7187571.7400000002</v>
      </c>
      <c r="D38" s="1">
        <f>SUMIF('2015 YILI EKOD 4 KESİN'!A:A,B38,'2015 YILI EKOD 4 KESİN'!H:H)</f>
        <v>16534379.970000001</v>
      </c>
      <c r="E38" s="1">
        <f t="shared" si="0"/>
        <v>0</v>
      </c>
      <c r="F38" s="1">
        <f t="shared" si="1"/>
        <v>9346808.2300000004</v>
      </c>
      <c r="G38" s="1">
        <f t="shared" si="4"/>
        <v>9346808.2300000004</v>
      </c>
      <c r="H38" s="1">
        <f>SUMIF(DETAY!E:E,B38,DETAY!J:J)</f>
        <v>9346808.2300000004</v>
      </c>
      <c r="I38" s="1">
        <f t="shared" si="3"/>
        <v>0</v>
      </c>
    </row>
    <row r="39" spans="2:9" x14ac:dyDescent="0.25">
      <c r="B39">
        <v>397</v>
      </c>
      <c r="C39" s="1">
        <f>SUMIF('2015 YILI EKOD 4 KESİN'!A:A,B39,'2015 YILI EKOD 4 KESİN'!G:G)</f>
        <v>0</v>
      </c>
      <c r="D39" s="1">
        <f>SUMIF('2015 YILI EKOD 4 KESİN'!A:A,B39,'2015 YILI EKOD 4 KESİN'!H:H)</f>
        <v>119.79</v>
      </c>
      <c r="E39" s="1">
        <f t="shared" si="0"/>
        <v>0</v>
      </c>
      <c r="F39" s="1">
        <f t="shared" si="1"/>
        <v>119.79</v>
      </c>
      <c r="G39" s="1">
        <f t="shared" si="4"/>
        <v>119.79</v>
      </c>
      <c r="H39" s="1">
        <f>SUMIF(DETAY!E:E,B39,DETAY!J:J)</f>
        <v>119.79</v>
      </c>
      <c r="I39" s="1">
        <f t="shared" si="3"/>
        <v>0</v>
      </c>
    </row>
    <row r="40" spans="2:9" x14ac:dyDescent="0.25">
      <c r="B40">
        <v>410</v>
      </c>
      <c r="C40" s="1">
        <f>SUMIF('2015 YILI EKOD 4 KESİN'!A:A,B40,'2015 YILI EKOD 4 KESİN'!G:G)</f>
        <v>8160000</v>
      </c>
      <c r="D40" s="1">
        <f>SUMIF('2015 YILI EKOD 4 KESİN'!A:A,B40,'2015 YILI EKOD 4 KESİN'!H:H)</f>
        <v>815100000</v>
      </c>
      <c r="E40" s="1">
        <f t="shared" si="0"/>
        <v>0</v>
      </c>
      <c r="F40" s="1">
        <f t="shared" si="1"/>
        <v>806940000</v>
      </c>
      <c r="G40" s="1">
        <f t="shared" si="4"/>
        <v>806940000</v>
      </c>
      <c r="H40" s="1">
        <f>SUMIF(DETAY!E:E,B40,DETAY!J:J)</f>
        <v>806940000</v>
      </c>
      <c r="I40" s="1">
        <f t="shared" si="3"/>
        <v>0</v>
      </c>
    </row>
    <row r="41" spans="2:9" x14ac:dyDescent="0.25">
      <c r="B41">
        <v>430</v>
      </c>
      <c r="C41" s="1">
        <f>SUMIF('2015 YILI EKOD 4 KESİN'!A:A,B41,'2015 YILI EKOD 4 KESİN'!G:G)</f>
        <v>232917.69999999998</v>
      </c>
      <c r="D41" s="1">
        <f>SUMIF('2015 YILI EKOD 4 KESİN'!A:A,B41,'2015 YILI EKOD 4 KESİN'!H:H)</f>
        <v>245973.71</v>
      </c>
      <c r="E41" s="1">
        <f t="shared" si="0"/>
        <v>0</v>
      </c>
      <c r="F41" s="1">
        <f t="shared" si="1"/>
        <v>13056.010000000009</v>
      </c>
      <c r="G41" s="1">
        <f t="shared" si="4"/>
        <v>13056.010000000009</v>
      </c>
      <c r="H41" s="1">
        <f>SUMIF(DETAY!E:E,B41,DETAY!J:J)</f>
        <v>13056.01</v>
      </c>
      <c r="I41" s="1">
        <f t="shared" si="3"/>
        <v>0</v>
      </c>
    </row>
    <row r="42" spans="2:9" x14ac:dyDescent="0.25">
      <c r="B42">
        <v>480</v>
      </c>
      <c r="C42" s="1">
        <f>SUMIF('2015 YILI EKOD 4 KESİN'!A:A,B42,'2015 YILI EKOD 4 KESİN'!G:G)</f>
        <v>9146943.2200000007</v>
      </c>
      <c r="D42" s="1">
        <f>SUMIF('2015 YILI EKOD 4 KESİN'!A:A,B42,'2015 YILI EKOD 4 KESİN'!H:H)</f>
        <v>27881775.920000002</v>
      </c>
      <c r="E42" s="1">
        <f t="shared" si="0"/>
        <v>0</v>
      </c>
      <c r="F42" s="1">
        <f t="shared" si="1"/>
        <v>18734832.700000003</v>
      </c>
      <c r="G42" s="1">
        <f t="shared" si="4"/>
        <v>18734832.700000003</v>
      </c>
      <c r="H42" s="1">
        <f>SUMIF(DETAY!E:E,B42,DETAY!J:J)</f>
        <v>18734832.699999999</v>
      </c>
      <c r="I42" s="1">
        <f t="shared" si="3"/>
        <v>0</v>
      </c>
    </row>
    <row r="43" spans="2:9" x14ac:dyDescent="0.25">
      <c r="B43">
        <v>500</v>
      </c>
      <c r="C43" s="1">
        <f>SUMIF('2015 YILI EKOD 4 KESİN'!A:A,B43,'2015 YILI EKOD 4 KESİN'!G:G)</f>
        <v>1741807944.23</v>
      </c>
      <c r="D43" s="1">
        <f>SUMIF('2015 YILI EKOD 4 KESİN'!A:A,B43,'2015 YILI EKOD 4 KESİN'!H:H)</f>
        <v>3621050150.27</v>
      </c>
      <c r="E43" s="1">
        <f t="shared" si="0"/>
        <v>0</v>
      </c>
      <c r="F43" s="1">
        <f t="shared" si="1"/>
        <v>1879242206.04</v>
      </c>
      <c r="G43" s="1">
        <f t="shared" si="4"/>
        <v>1879242206.04</v>
      </c>
      <c r="H43" s="1">
        <f>SUMIF(DETAY!E:E,B43,DETAY!J:J)</f>
        <v>1764927504.6099999</v>
      </c>
      <c r="I43" s="12">
        <f t="shared" si="3"/>
        <v>114314701.43000007</v>
      </c>
    </row>
    <row r="44" spans="2:9" x14ac:dyDescent="0.25">
      <c r="B44">
        <v>510</v>
      </c>
      <c r="C44" s="1">
        <f>SUMIF('2015 YILI EKOD 4 KESİN'!A:A,B44,'2015 YILI EKOD 4 KESİN'!G:G)</f>
        <v>672780000</v>
      </c>
      <c r="D44" s="1">
        <f>SUMIF('2015 YILI EKOD 4 KESİN'!A:A,B44,'2015 YILI EKOD 4 KESİN'!H:H)</f>
        <v>672780000</v>
      </c>
      <c r="E44" s="1">
        <f t="shared" si="0"/>
        <v>0</v>
      </c>
      <c r="F44" s="1">
        <f t="shared" si="1"/>
        <v>0</v>
      </c>
      <c r="G44" s="1">
        <f t="shared" si="4"/>
        <v>0</v>
      </c>
      <c r="H44" s="1">
        <f>SUMIF(DETAY!E:E,B44,DETAY!J:J)</f>
        <v>0</v>
      </c>
      <c r="I44" s="1">
        <f t="shared" si="3"/>
        <v>0</v>
      </c>
    </row>
    <row r="45" spans="2:9" x14ac:dyDescent="0.25">
      <c r="B45">
        <v>511</v>
      </c>
      <c r="C45" s="1">
        <f>SUMIF('2015 YILI EKOD 4 KESİN'!A:A,B45,'2015 YILI EKOD 4 KESİN'!G:G)</f>
        <v>888133133.73000002</v>
      </c>
      <c r="D45" s="1">
        <f>SUMIF('2015 YILI EKOD 4 KESİN'!A:A,B45,'2015 YILI EKOD 4 KESİN'!H:H)</f>
        <v>888133133.73000002</v>
      </c>
      <c r="E45" s="1">
        <f t="shared" si="0"/>
        <v>0</v>
      </c>
      <c r="F45" s="1">
        <f t="shared" si="1"/>
        <v>0</v>
      </c>
      <c r="G45" s="1">
        <f t="shared" si="4"/>
        <v>0</v>
      </c>
      <c r="H45" s="1">
        <f>SUMIF(DETAY!E:E,B45,DETAY!J:J)</f>
        <v>0</v>
      </c>
      <c r="I45" s="1">
        <f t="shared" si="3"/>
        <v>0</v>
      </c>
    </row>
    <row r="46" spans="2:9" x14ac:dyDescent="0.25">
      <c r="B46">
        <v>519</v>
      </c>
      <c r="C46" s="1">
        <f>SUMIF('2015 YILI EKOD 4 KESİN'!A:A,B46,'2015 YILI EKOD 4 KESİN'!G:G)</f>
        <v>10173337858.91</v>
      </c>
      <c r="D46" s="1">
        <f>SUMIF('2015 YILI EKOD 4 KESİN'!A:A,B46,'2015 YILI EKOD 4 KESİN'!H:H)</f>
        <v>10173342088.16</v>
      </c>
      <c r="E46" s="1">
        <f t="shared" si="0"/>
        <v>0</v>
      </c>
      <c r="F46" s="1">
        <f t="shared" si="1"/>
        <v>4229.25</v>
      </c>
      <c r="G46" s="1">
        <f t="shared" si="4"/>
        <v>4229.25</v>
      </c>
      <c r="H46" s="1">
        <f>SUMIF(DETAY!E:E,B46,DETAY!J:J)</f>
        <v>0</v>
      </c>
      <c r="I46" s="1">
        <f t="shared" si="3"/>
        <v>4229.25</v>
      </c>
    </row>
    <row r="47" spans="2:9" x14ac:dyDescent="0.25">
      <c r="B47">
        <v>570</v>
      </c>
      <c r="C47" s="1">
        <f>SUMIF('2015 YILI EKOD 4 KESİN'!A:A,B47,'2015 YILI EKOD 4 KESİN'!G:G)</f>
        <v>872701864.84000003</v>
      </c>
      <c r="D47" s="1">
        <f>SUMIF('2015 YILI EKOD 4 KESİN'!A:A,B47,'2015 YILI EKOD 4 KESİN'!H:H)</f>
        <v>1553974906.97</v>
      </c>
      <c r="E47" s="1">
        <f t="shared" si="0"/>
        <v>0</v>
      </c>
      <c r="F47" s="1">
        <f t="shared" si="1"/>
        <v>681273042.13</v>
      </c>
      <c r="G47" s="1">
        <f t="shared" si="4"/>
        <v>681273042.13</v>
      </c>
      <c r="H47" s="1">
        <f>SUMIF(DETAY!E:E,B47,DETAY!J:J)</f>
        <v>0</v>
      </c>
      <c r="I47" s="12">
        <f t="shared" si="3"/>
        <v>681273042.13</v>
      </c>
    </row>
    <row r="48" spans="2:9" x14ac:dyDescent="0.25">
      <c r="B48">
        <v>580</v>
      </c>
      <c r="C48" s="1">
        <f>SUMIF('2015 YILI EKOD 4 KESİN'!A:A,B48,'2015 YILI EKOD 4 KESİN'!G:G)</f>
        <v>761073285.76999998</v>
      </c>
      <c r="D48" s="1">
        <f>SUMIF('2015 YILI EKOD 4 KESİN'!A:A,B48,'2015 YILI EKOD 4 KESİN'!H:H)</f>
        <v>422606670.62</v>
      </c>
      <c r="E48" s="1">
        <f t="shared" si="0"/>
        <v>338466615.14999998</v>
      </c>
      <c r="F48" s="1">
        <f t="shared" si="1"/>
        <v>0</v>
      </c>
      <c r="G48" s="1">
        <f t="shared" si="4"/>
        <v>-338466615.14999998</v>
      </c>
      <c r="H48" s="1">
        <f>SUMIF(DETAY!E:E,B48,DETAY!J:J)</f>
        <v>0</v>
      </c>
      <c r="I48" s="12">
        <f t="shared" si="3"/>
        <v>-338466615.14999998</v>
      </c>
    </row>
    <row r="49" spans="2:9" x14ac:dyDescent="0.25">
      <c r="B49">
        <v>590</v>
      </c>
      <c r="C49" s="1">
        <f>SUMIF('2015 YILI EKOD 4 KESİN'!A:A,B49,'2015 YILI EKOD 4 KESİN'!G:G)</f>
        <v>195948137.90000001</v>
      </c>
      <c r="D49" s="1">
        <f>SUMIF('2015 YILI EKOD 4 KESİN'!A:A,B49,'2015 YILI EKOD 4 KESİN'!H:H)</f>
        <v>513537641.05000001</v>
      </c>
      <c r="E49" s="1">
        <f t="shared" si="0"/>
        <v>0</v>
      </c>
      <c r="F49" s="1">
        <f t="shared" si="1"/>
        <v>317589503.14999998</v>
      </c>
      <c r="G49" s="1">
        <f t="shared" si="4"/>
        <v>317589503.14999998</v>
      </c>
      <c r="H49" s="1">
        <f>SUMIF(DETAY!E:E,B49,DETAY!J:J)</f>
        <v>0</v>
      </c>
      <c r="I49" s="12">
        <f t="shared" si="3"/>
        <v>317589503.14999998</v>
      </c>
    </row>
    <row r="50" spans="2:9" x14ac:dyDescent="0.25">
      <c r="B50">
        <v>591</v>
      </c>
      <c r="C50" s="1">
        <f>SUMIF('2015 YILI EKOD 4 KESİN'!A:A,B50,'2015 YILI EKOD 4 KESİN'!G:G)</f>
        <v>154971083.56</v>
      </c>
      <c r="D50" s="1">
        <f>SUMIF('2015 YILI EKOD 4 KESİN'!A:A,B50,'2015 YILI EKOD 4 KESİN'!H:H)</f>
        <v>68674805.099999994</v>
      </c>
      <c r="E50" s="1">
        <f t="shared" si="0"/>
        <v>86296278.460000008</v>
      </c>
      <c r="F50" s="1">
        <f t="shared" si="1"/>
        <v>0</v>
      </c>
      <c r="G50" s="1">
        <f t="shared" si="4"/>
        <v>-86296278.460000008</v>
      </c>
      <c r="H50" s="1">
        <f>SUMIF(DETAY!E:E,B50,DETAY!J:J)</f>
        <v>0</v>
      </c>
      <c r="I50" s="12">
        <f t="shared" si="3"/>
        <v>-86296278.460000008</v>
      </c>
    </row>
    <row r="51" spans="2:9" x14ac:dyDescent="0.25">
      <c r="B51">
        <v>600</v>
      </c>
      <c r="C51" s="1">
        <f>SUMIF('2015 YILI EKOD 4 KESİN'!A:A,B51,'2015 YILI EKOD 4 KESİN'!G:G)</f>
        <v>735196099.2299999</v>
      </c>
      <c r="D51" s="1">
        <f>SUMIF('2015 YILI EKOD 4 KESİN'!A:A,B51,'2015 YILI EKOD 4 KESİN'!H:H)</f>
        <v>735196099.2299999</v>
      </c>
      <c r="E51" s="1">
        <f t="shared" si="0"/>
        <v>0</v>
      </c>
      <c r="F51" s="1">
        <f t="shared" si="1"/>
        <v>0</v>
      </c>
      <c r="G51" s="1">
        <f>E51-F51</f>
        <v>0</v>
      </c>
      <c r="H51" s="1">
        <f>SUMIF(DETAY!E:E,B51,DETAY!J:J)</f>
        <v>0</v>
      </c>
      <c r="I51" s="1">
        <f t="shared" si="3"/>
        <v>0</v>
      </c>
    </row>
    <row r="52" spans="2:9" x14ac:dyDescent="0.25">
      <c r="B52">
        <v>630</v>
      </c>
      <c r="C52" s="1">
        <f>SUMIF('2015 YILI EKOD 4 KESİN'!A:A,B52,'2015 YILI EKOD 4 KESİN'!G:G)</f>
        <v>497665679.04000002</v>
      </c>
      <c r="D52" s="1">
        <f>SUMIF('2015 YILI EKOD 4 KESİN'!A:A,B52,'2015 YILI EKOD 4 KESİN'!H:H)</f>
        <v>497665679.04000002</v>
      </c>
      <c r="E52" s="1">
        <f t="shared" si="0"/>
        <v>0</v>
      </c>
      <c r="F52" s="1">
        <f t="shared" si="1"/>
        <v>0</v>
      </c>
      <c r="G52" s="1">
        <f>E52-F52</f>
        <v>0</v>
      </c>
      <c r="H52" s="1">
        <f>SUMIF(DETAY!E:E,B52,DETAY!J:J)</f>
        <v>0</v>
      </c>
      <c r="I52" s="1">
        <f t="shared" si="3"/>
        <v>0</v>
      </c>
    </row>
    <row r="53" spans="2:9" x14ac:dyDescent="0.25">
      <c r="B53">
        <v>690</v>
      </c>
      <c r="C53" s="1">
        <f>SUMIF('2015 YILI EKOD 4 KESİN'!A:A,B53,'2015 YILI EKOD 4 KESİN'!G:G)</f>
        <v>812550595.05999994</v>
      </c>
      <c r="D53" s="1">
        <f>SUMIF('2015 YILI EKOD 4 KESİN'!A:A,B53,'2015 YILI EKOD 4 KESİN'!H:H)</f>
        <v>812550595.05999994</v>
      </c>
      <c r="E53" s="1">
        <f t="shared" si="0"/>
        <v>0</v>
      </c>
      <c r="F53" s="1">
        <f t="shared" si="1"/>
        <v>0</v>
      </c>
      <c r="G53" s="1">
        <f>E53-F53</f>
        <v>0</v>
      </c>
      <c r="H53" s="1">
        <f>SUMIF(DETAY!E:E,B53,DETAY!J:J)</f>
        <v>0</v>
      </c>
      <c r="I53" s="1">
        <f t="shared" si="3"/>
        <v>0</v>
      </c>
    </row>
    <row r="54" spans="2:9" x14ac:dyDescent="0.25">
      <c r="B54" s="5">
        <v>800</v>
      </c>
      <c r="C54" s="6">
        <f>SUMIF('2015 YILI EKOD 4 KESİN'!A:A,B54,'2015 YILI EKOD 4 KESİN'!G:G)</f>
        <v>694185914.13000011</v>
      </c>
      <c r="D54" s="6">
        <f>SUMIF('2015 YILI EKOD 4 KESİN'!A:A,B54,'2015 YILI EKOD 4 KESİN'!H:H)</f>
        <v>694185914.13000011</v>
      </c>
      <c r="E54" s="6">
        <f t="shared" si="0"/>
        <v>0</v>
      </c>
      <c r="F54" s="6">
        <f t="shared" si="1"/>
        <v>0</v>
      </c>
      <c r="G54" s="5"/>
      <c r="H54" s="6">
        <f>SUMIF(DETAY!E:E,B54,DETAY!J:J)</f>
        <v>0</v>
      </c>
      <c r="I54" s="6">
        <f t="shared" si="3"/>
        <v>0</v>
      </c>
    </row>
    <row r="55" spans="2:9" x14ac:dyDescent="0.25">
      <c r="B55" s="5">
        <v>805</v>
      </c>
      <c r="C55" s="6">
        <f>SUMIF('2015 YILI EKOD 4 KESİN'!A:A,B55,'2015 YILI EKOD 4 KESİN'!G:G)</f>
        <v>694173381.51999998</v>
      </c>
      <c r="D55" s="6">
        <f>SUMIF('2015 YILI EKOD 4 KESİN'!A:A,B55,'2015 YILI EKOD 4 KESİN'!H:H)</f>
        <v>694173381.51999998</v>
      </c>
      <c r="E55" s="6">
        <f t="shared" si="0"/>
        <v>0</v>
      </c>
      <c r="F55" s="6">
        <f t="shared" si="1"/>
        <v>0</v>
      </c>
      <c r="G55" s="5"/>
      <c r="H55" s="6">
        <f>SUMIF(DETAY!E:E,B55,DETAY!J:J)</f>
        <v>0</v>
      </c>
      <c r="I55" s="6">
        <f t="shared" si="3"/>
        <v>0</v>
      </c>
    </row>
    <row r="56" spans="2:9" x14ac:dyDescent="0.25">
      <c r="B56" s="5">
        <v>810</v>
      </c>
      <c r="C56" s="6">
        <f>SUMIF('2015 YILI EKOD 4 KESİN'!A:A,B56,'2015 YILI EKOD 4 KESİN'!G:G)</f>
        <v>14552536.110000001</v>
      </c>
      <c r="D56" s="6">
        <f>SUMIF('2015 YILI EKOD 4 KESİN'!A:A,B56,'2015 YILI EKOD 4 KESİN'!H:H)</f>
        <v>14552536.110000001</v>
      </c>
      <c r="E56" s="6">
        <f t="shared" si="0"/>
        <v>0</v>
      </c>
      <c r="F56" s="6">
        <f t="shared" si="1"/>
        <v>0</v>
      </c>
      <c r="G56" s="5"/>
      <c r="H56" s="6">
        <f>SUMIF(DETAY!E:E,B56,DETAY!J:J)</f>
        <v>0</v>
      </c>
      <c r="I56" s="6">
        <f t="shared" si="3"/>
        <v>0</v>
      </c>
    </row>
    <row r="57" spans="2:9" x14ac:dyDescent="0.25">
      <c r="B57" s="5">
        <v>830</v>
      </c>
      <c r="C57" s="6">
        <f>SUMIF('2015 YILI EKOD 4 KESİN'!A:A,B57,'2015 YILI EKOD 4 KESİN'!G:G)</f>
        <v>469873044.29999989</v>
      </c>
      <c r="D57" s="6">
        <f>SUMIF('2015 YILI EKOD 4 KESİN'!A:A,B57,'2015 YILI EKOD 4 KESİN'!H:H)</f>
        <v>469873044.29999989</v>
      </c>
      <c r="E57" s="6">
        <f t="shared" si="0"/>
        <v>0</v>
      </c>
      <c r="F57" s="6">
        <f t="shared" si="1"/>
        <v>0</v>
      </c>
      <c r="G57" s="5"/>
      <c r="H57" s="6">
        <f>SUMIF(DETAY!E:E,B57,DETAY!J:J)</f>
        <v>0</v>
      </c>
      <c r="I57" s="6">
        <f t="shared" si="3"/>
        <v>0</v>
      </c>
    </row>
    <row r="58" spans="2:9" x14ac:dyDescent="0.25">
      <c r="B58" s="5">
        <v>835</v>
      </c>
      <c r="C58" s="6">
        <f>SUMIF('2015 YILI EKOD 4 KESİN'!A:A,B58,'2015 YILI EKOD 4 KESİN'!G:G)</f>
        <v>469846214.47000003</v>
      </c>
      <c r="D58" s="6">
        <f>SUMIF('2015 YILI EKOD 4 KESİN'!A:A,B58,'2015 YILI EKOD 4 KESİN'!H:H)</f>
        <v>469846214.47000003</v>
      </c>
      <c r="E58" s="6">
        <f t="shared" si="0"/>
        <v>0</v>
      </c>
      <c r="F58" s="6">
        <f t="shared" si="1"/>
        <v>0</v>
      </c>
      <c r="G58" s="5"/>
      <c r="H58" s="6">
        <f>SUMIF(DETAY!E:E,B58,DETAY!J:J)</f>
        <v>0</v>
      </c>
      <c r="I58" s="6">
        <f t="shared" si="3"/>
        <v>0</v>
      </c>
    </row>
    <row r="59" spans="2:9" x14ac:dyDescent="0.25">
      <c r="B59" s="5">
        <v>895</v>
      </c>
      <c r="C59" s="6">
        <f>SUMIF('2015 YILI EKOD 4 KESİN'!A:A,B59,'2015 YILI EKOD 4 KESİN'!G:G)</f>
        <v>1152617113.8199999</v>
      </c>
      <c r="D59" s="6">
        <f>SUMIF('2015 YILI EKOD 4 KESİN'!A:A,B59,'2015 YILI EKOD 4 KESİN'!H:H)</f>
        <v>1152617113.8199999</v>
      </c>
      <c r="E59" s="6">
        <f t="shared" si="0"/>
        <v>0</v>
      </c>
      <c r="F59" s="6">
        <f t="shared" si="1"/>
        <v>0</v>
      </c>
      <c r="G59" s="5"/>
      <c r="H59" s="6">
        <f>SUMIF(DETAY!E:E,B59,DETAY!J:J)</f>
        <v>0</v>
      </c>
      <c r="I59" s="6">
        <f t="shared" si="3"/>
        <v>0</v>
      </c>
    </row>
    <row r="60" spans="2:9" x14ac:dyDescent="0.25">
      <c r="B60" s="5">
        <v>900</v>
      </c>
      <c r="C60" s="6">
        <f>SUMIF('2015 YILI EKOD 4 KESİN'!A:A,B60,'2015 YILI EKOD 4 KESİN'!G:G)</f>
        <v>559441500.62999988</v>
      </c>
      <c r="D60" s="6">
        <f>SUMIF('2015 YILI EKOD 4 KESİN'!A:A,B60,'2015 YILI EKOD 4 KESİN'!H:H)</f>
        <v>559441500.62999988</v>
      </c>
      <c r="E60" s="6">
        <f t="shared" si="0"/>
        <v>0</v>
      </c>
      <c r="F60" s="6">
        <f t="shared" si="1"/>
        <v>0</v>
      </c>
      <c r="G60" s="5"/>
      <c r="H60" s="6">
        <f>SUMIF(DETAY!E:E,B60,DETAY!J:J)</f>
        <v>0</v>
      </c>
      <c r="I60" s="6">
        <f t="shared" si="3"/>
        <v>0</v>
      </c>
    </row>
    <row r="61" spans="2:9" x14ac:dyDescent="0.25">
      <c r="B61" s="5">
        <v>901</v>
      </c>
      <c r="C61" s="6">
        <f>SUMIF('2015 YILI EKOD 4 KESİN'!A:A,B61,'2015 YILI EKOD 4 KESİN'!G:G)</f>
        <v>581585161.37000012</v>
      </c>
      <c r="D61" s="6">
        <f>SUMIF('2015 YILI EKOD 4 KESİN'!A:A,B61,'2015 YILI EKOD 4 KESİN'!H:H)</f>
        <v>581585161.37000012</v>
      </c>
      <c r="E61" s="6">
        <f t="shared" si="0"/>
        <v>0</v>
      </c>
      <c r="F61" s="6">
        <f t="shared" si="1"/>
        <v>0</v>
      </c>
      <c r="G61" s="5"/>
      <c r="H61" s="6">
        <f>SUMIF(DETAY!E:E,B61,DETAY!J:J)</f>
        <v>0</v>
      </c>
      <c r="I61" s="6">
        <f t="shared" si="3"/>
        <v>0</v>
      </c>
    </row>
    <row r="62" spans="2:9" x14ac:dyDescent="0.25">
      <c r="B62" s="5">
        <v>902</v>
      </c>
      <c r="C62" s="6">
        <f>SUMIF('2015 YILI EKOD 4 KESİN'!A:A,B62,'2015 YILI EKOD 4 KESİN'!G:G)</f>
        <v>502585945.22000003</v>
      </c>
      <c r="D62" s="6">
        <f>SUMIF('2015 YILI EKOD 4 KESİN'!A:A,B62,'2015 YILI EKOD 4 KESİN'!H:H)</f>
        <v>502585945.22000003</v>
      </c>
      <c r="E62" s="6">
        <f t="shared" si="0"/>
        <v>0</v>
      </c>
      <c r="F62" s="6">
        <f t="shared" si="1"/>
        <v>0</v>
      </c>
      <c r="G62" s="5"/>
      <c r="H62" s="6">
        <f>SUMIF(DETAY!E:E,B62,DETAY!J:J)</f>
        <v>0</v>
      </c>
      <c r="I62" s="6">
        <f t="shared" si="3"/>
        <v>0</v>
      </c>
    </row>
    <row r="63" spans="2:9" x14ac:dyDescent="0.25">
      <c r="B63" s="5">
        <v>903</v>
      </c>
      <c r="C63" s="6">
        <f>SUMIF('2015 YILI EKOD 4 KESİN'!A:A,B63,'2015 YILI EKOD 4 KESİN'!G:G)</f>
        <v>502650584.52999997</v>
      </c>
      <c r="D63" s="6">
        <f>SUMIF('2015 YILI EKOD 4 KESİN'!A:A,B63,'2015 YILI EKOD 4 KESİN'!H:H)</f>
        <v>502650584.52999997</v>
      </c>
      <c r="E63" s="6">
        <f t="shared" si="0"/>
        <v>0</v>
      </c>
      <c r="F63" s="6">
        <f t="shared" si="1"/>
        <v>0</v>
      </c>
      <c r="G63" s="5"/>
      <c r="H63" s="6">
        <f>SUMIF(DETAY!E:E,B63,DETAY!J:J)</f>
        <v>0</v>
      </c>
      <c r="I63" s="6">
        <f t="shared" si="3"/>
        <v>0</v>
      </c>
    </row>
    <row r="64" spans="2:9" x14ac:dyDescent="0.25">
      <c r="B64" s="5">
        <v>904</v>
      </c>
      <c r="C64" s="6">
        <f>SUMIF('2015 YILI EKOD 4 KESİN'!A:A,B64,'2015 YILI EKOD 4 KESİN'!G:G)</f>
        <v>502585945.22000003</v>
      </c>
      <c r="D64" s="6">
        <f>SUMIF('2015 YILI EKOD 4 KESİN'!A:A,B64,'2015 YILI EKOD 4 KESİN'!H:H)</f>
        <v>502585945.22000003</v>
      </c>
      <c r="E64" s="6">
        <f t="shared" si="0"/>
        <v>0</v>
      </c>
      <c r="F64" s="6">
        <f t="shared" si="1"/>
        <v>0</v>
      </c>
      <c r="G64" s="5"/>
      <c r="H64" s="6">
        <f>SUMIF(DETAY!E:E,B64,DETAY!J:J)</f>
        <v>0</v>
      </c>
      <c r="I64" s="6">
        <f t="shared" si="3"/>
        <v>0</v>
      </c>
    </row>
    <row r="65" spans="2:9" x14ac:dyDescent="0.25">
      <c r="B65" s="5">
        <v>905</v>
      </c>
      <c r="C65" s="6">
        <f>SUMIF('2015 YILI EKOD 4 KESİN'!A:A,B65,'2015 YILI EKOD 4 KESİN'!G:G)</f>
        <v>468034449.05000007</v>
      </c>
      <c r="D65" s="6">
        <f>SUMIF('2015 YILI EKOD 4 KESİN'!A:A,B65,'2015 YILI EKOD 4 KESİN'!H:H)</f>
        <v>468034449.05000007</v>
      </c>
      <c r="E65" s="6">
        <f t="shared" si="0"/>
        <v>0</v>
      </c>
      <c r="F65" s="6">
        <f t="shared" si="1"/>
        <v>0</v>
      </c>
      <c r="G65" s="5"/>
      <c r="H65" s="6">
        <f>SUMIF(DETAY!E:E,B65,DETAY!J:J)</f>
        <v>0</v>
      </c>
      <c r="I65" s="6">
        <f t="shared" si="3"/>
        <v>0</v>
      </c>
    </row>
    <row r="66" spans="2:9" x14ac:dyDescent="0.25">
      <c r="B66" s="5">
        <v>910</v>
      </c>
      <c r="C66" s="6">
        <f>SUMIF('2015 YILI EKOD 4 KESİN'!A:A,B66,'2015 YILI EKOD 4 KESİN'!G:G)</f>
        <v>306781629.82000005</v>
      </c>
      <c r="D66" s="6">
        <f>SUMIF('2015 YILI EKOD 4 KESİN'!A:A,B66,'2015 YILI EKOD 4 KESİN'!H:H)</f>
        <v>40352306.710000001</v>
      </c>
      <c r="E66" s="6">
        <f t="shared" si="0"/>
        <v>266429323.11000004</v>
      </c>
      <c r="F66" s="6">
        <f t="shared" si="1"/>
        <v>0</v>
      </c>
      <c r="G66" s="5"/>
      <c r="H66" s="6">
        <f>SUMIF(DETAY!E:E,B66,DETAY!J:J)</f>
        <v>0</v>
      </c>
      <c r="I66" s="6">
        <f t="shared" si="3"/>
        <v>0</v>
      </c>
    </row>
    <row r="67" spans="2:9" x14ac:dyDescent="0.25">
      <c r="B67" s="5">
        <v>911</v>
      </c>
      <c r="C67" s="6">
        <f>SUMIF('2015 YILI EKOD 4 KESİN'!A:A,B67,'2015 YILI EKOD 4 KESİN'!G:G)</f>
        <v>39713212.710000001</v>
      </c>
      <c r="D67" s="6">
        <f>SUMIF('2015 YILI EKOD 4 KESİN'!A:A,B67,'2015 YILI EKOD 4 KESİN'!H:H)</f>
        <v>306142535.81999999</v>
      </c>
      <c r="E67" s="6">
        <f t="shared" ref="E67:E81" si="5">IF(C67&gt;D67,C67-D67,0)</f>
        <v>0</v>
      </c>
      <c r="F67" s="6">
        <f t="shared" ref="F67:F81" si="6">IF(D67&gt;C67,D67-C67,0)</f>
        <v>266429323.10999998</v>
      </c>
      <c r="G67" s="5"/>
      <c r="H67" s="6">
        <f>SUMIF(DETAY!E:E,B67,DETAY!J:J)</f>
        <v>0</v>
      </c>
      <c r="I67" s="6">
        <f t="shared" ref="I67:I81" si="7">G67-H67</f>
        <v>0</v>
      </c>
    </row>
    <row r="68" spans="2:9" x14ac:dyDescent="0.25">
      <c r="B68" s="5">
        <v>912</v>
      </c>
      <c r="C68" s="6">
        <f>SUMIF('2015 YILI EKOD 4 KESİN'!A:A,B68,'2015 YILI EKOD 4 KESİN'!G:G)</f>
        <v>11256.35</v>
      </c>
      <c r="D68" s="6">
        <f>SUMIF('2015 YILI EKOD 4 KESİN'!A:A,B68,'2015 YILI EKOD 4 KESİN'!H:H)</f>
        <v>0</v>
      </c>
      <c r="E68" s="6">
        <f t="shared" si="5"/>
        <v>11256.35</v>
      </c>
      <c r="F68" s="6">
        <f t="shared" si="6"/>
        <v>0</v>
      </c>
      <c r="G68" s="5"/>
      <c r="H68" s="6">
        <f>SUMIF(DETAY!E:E,B68,DETAY!J:J)</f>
        <v>0</v>
      </c>
      <c r="I68" s="6">
        <f t="shared" si="7"/>
        <v>0</v>
      </c>
    </row>
    <row r="69" spans="2:9" x14ac:dyDescent="0.25">
      <c r="B69" s="5">
        <v>913</v>
      </c>
      <c r="C69" s="6">
        <f>SUMIF('2015 YILI EKOD 4 KESİN'!A:A,B69,'2015 YILI EKOD 4 KESİN'!G:G)</f>
        <v>0</v>
      </c>
      <c r="D69" s="6">
        <f>SUMIF('2015 YILI EKOD 4 KESİN'!A:A,B69,'2015 YILI EKOD 4 KESİN'!H:H)</f>
        <v>11256.35</v>
      </c>
      <c r="E69" s="6">
        <f t="shared" si="5"/>
        <v>0</v>
      </c>
      <c r="F69" s="6">
        <f t="shared" si="6"/>
        <v>11256.35</v>
      </c>
      <c r="G69" s="5"/>
      <c r="H69" s="6">
        <f>SUMIF(DETAY!E:E,B69,DETAY!J:J)</f>
        <v>0</v>
      </c>
      <c r="I69" s="6">
        <f t="shared" si="7"/>
        <v>0</v>
      </c>
    </row>
    <row r="70" spans="2:9" x14ac:dyDescent="0.25">
      <c r="B70" s="5">
        <v>920</v>
      </c>
      <c r="C70" s="6">
        <f>SUMIF('2015 YILI EKOD 4 KESİN'!A:A,B70,'2015 YILI EKOD 4 KESİN'!G:G)</f>
        <v>234953320.75999999</v>
      </c>
      <c r="D70" s="6">
        <f>SUMIF('2015 YILI EKOD 4 KESİN'!A:A,B70,'2015 YILI EKOD 4 KESİN'!H:H)</f>
        <v>123579772.79999997</v>
      </c>
      <c r="E70" s="6">
        <f t="shared" si="5"/>
        <v>111373547.96000002</v>
      </c>
      <c r="F70" s="6">
        <f t="shared" si="6"/>
        <v>0</v>
      </c>
      <c r="G70" s="5"/>
      <c r="H70" s="6">
        <f>SUMIF(DETAY!E:E,B70,DETAY!J:J)</f>
        <v>0</v>
      </c>
      <c r="I70" s="6">
        <f t="shared" si="7"/>
        <v>0</v>
      </c>
    </row>
    <row r="71" spans="2:9" x14ac:dyDescent="0.25">
      <c r="B71" s="5">
        <v>921</v>
      </c>
      <c r="C71" s="6">
        <f>SUMIF('2015 YILI EKOD 4 KESİN'!A:A,B71,'2015 YILI EKOD 4 KESİN'!G:G)</f>
        <v>123576318.8</v>
      </c>
      <c r="D71" s="6">
        <f>SUMIF('2015 YILI EKOD 4 KESİN'!A:A,B71,'2015 YILI EKOD 4 KESİN'!H:H)</f>
        <v>234949866.75999999</v>
      </c>
      <c r="E71" s="6">
        <f t="shared" si="5"/>
        <v>0</v>
      </c>
      <c r="F71" s="6">
        <f t="shared" si="6"/>
        <v>111373547.95999999</v>
      </c>
      <c r="G71" s="5"/>
      <c r="H71" s="6">
        <f>SUMIF(DETAY!E:E,B71,DETAY!J:J)</f>
        <v>0</v>
      </c>
      <c r="I71" s="6">
        <f t="shared" si="7"/>
        <v>0</v>
      </c>
    </row>
    <row r="72" spans="2:9" x14ac:dyDescent="0.25">
      <c r="B72" s="5">
        <v>948</v>
      </c>
      <c r="C72" s="6">
        <f>SUMIF('2015 YILI EKOD 4 KESİN'!A:A,B72,'2015 YILI EKOD 4 KESİN'!G:G)</f>
        <v>1086755.4099999999</v>
      </c>
      <c r="D72" s="6">
        <f>SUMIF('2015 YILI EKOD 4 KESİN'!A:A,B72,'2015 YILI EKOD 4 KESİN'!H:H)</f>
        <v>216192.54</v>
      </c>
      <c r="E72" s="6">
        <f t="shared" si="5"/>
        <v>870562.86999999988</v>
      </c>
      <c r="F72" s="6">
        <f t="shared" si="6"/>
        <v>0</v>
      </c>
      <c r="G72" s="5"/>
      <c r="H72" s="6">
        <f>SUMIF(DETAY!E:E,B72,DETAY!J:J)</f>
        <v>0</v>
      </c>
      <c r="I72" s="6">
        <f t="shared" si="7"/>
        <v>0</v>
      </c>
    </row>
    <row r="73" spans="2:9" x14ac:dyDescent="0.25">
      <c r="B73" s="5">
        <v>949</v>
      </c>
      <c r="C73" s="6">
        <f>SUMIF('2015 YILI EKOD 4 KESİN'!A:A,B73,'2015 YILI EKOD 4 KESİN'!G:G)</f>
        <v>216192.54</v>
      </c>
      <c r="D73" s="6">
        <f>SUMIF('2015 YILI EKOD 4 KESİN'!A:A,B73,'2015 YILI EKOD 4 KESİN'!H:H)</f>
        <v>1086755.4099999999</v>
      </c>
      <c r="E73" s="6">
        <f t="shared" si="5"/>
        <v>0</v>
      </c>
      <c r="F73" s="6">
        <f t="shared" si="6"/>
        <v>870562.86999999988</v>
      </c>
      <c r="G73" s="5"/>
      <c r="H73" s="6">
        <f>SUMIF(DETAY!E:E,B73,DETAY!J:J)</f>
        <v>0</v>
      </c>
      <c r="I73" s="6">
        <f t="shared" si="7"/>
        <v>0</v>
      </c>
    </row>
    <row r="74" spans="2:9" x14ac:dyDescent="0.25">
      <c r="B74" s="5">
        <v>950</v>
      </c>
      <c r="C74" s="6">
        <f>SUMIF('2015 YILI EKOD 4 KESİN'!A:A,B74,'2015 YILI EKOD 4 KESİN'!G:G)</f>
        <v>806940000</v>
      </c>
      <c r="D74" s="6">
        <f>SUMIF('2015 YILI EKOD 4 KESİN'!A:A,B74,'2015 YILI EKOD 4 KESİN'!H:H)</f>
        <v>0</v>
      </c>
      <c r="E74" s="6">
        <f t="shared" si="5"/>
        <v>806940000</v>
      </c>
      <c r="F74" s="6">
        <f t="shared" si="6"/>
        <v>0</v>
      </c>
      <c r="G74" s="5"/>
      <c r="H74" s="6">
        <f>SUMIF(DETAY!E:E,B74,DETAY!J:J)</f>
        <v>0</v>
      </c>
      <c r="I74" s="6">
        <f t="shared" si="7"/>
        <v>0</v>
      </c>
    </row>
    <row r="75" spans="2:9" x14ac:dyDescent="0.25">
      <c r="B75" s="5">
        <v>951</v>
      </c>
      <c r="C75" s="6">
        <f>SUMIF('2015 YILI EKOD 4 KESİN'!A:A,B75,'2015 YILI EKOD 4 KESİN'!G:G)</f>
        <v>0</v>
      </c>
      <c r="D75" s="6">
        <f>SUMIF('2015 YILI EKOD 4 KESİN'!A:A,B75,'2015 YILI EKOD 4 KESİN'!H:H)</f>
        <v>806940000</v>
      </c>
      <c r="E75" s="6">
        <f t="shared" si="5"/>
        <v>0</v>
      </c>
      <c r="F75" s="6">
        <f t="shared" si="6"/>
        <v>806940000</v>
      </c>
      <c r="G75" s="5"/>
      <c r="H75" s="6">
        <f>SUMIF(DETAY!E:E,B75,DETAY!J:J)</f>
        <v>0</v>
      </c>
      <c r="I75" s="6">
        <f t="shared" si="7"/>
        <v>0</v>
      </c>
    </row>
    <row r="76" spans="2:9" x14ac:dyDescent="0.25">
      <c r="B76" s="5">
        <v>980</v>
      </c>
      <c r="C76" s="6">
        <f>SUMIF('2015 YILI EKOD 4 KESİN'!A:A,B76,'2015 YILI EKOD 4 KESİN'!G:G)</f>
        <v>1560079766.8</v>
      </c>
      <c r="D76" s="6">
        <f>SUMIF('2015 YILI EKOD 4 KESİN'!A:A,B76,'2015 YILI EKOD 4 KESİN'!H:H)</f>
        <v>0</v>
      </c>
      <c r="E76" s="6">
        <f t="shared" si="5"/>
        <v>1560079766.8</v>
      </c>
      <c r="F76" s="6">
        <f t="shared" si="6"/>
        <v>0</v>
      </c>
      <c r="G76" s="5"/>
      <c r="H76" s="6">
        <f>SUMIF(DETAY!E:E,B76,DETAY!J:J)</f>
        <v>0</v>
      </c>
      <c r="I76" s="6">
        <f t="shared" si="7"/>
        <v>0</v>
      </c>
    </row>
    <row r="77" spans="2:9" x14ac:dyDescent="0.25">
      <c r="B77" s="5">
        <v>981</v>
      </c>
      <c r="C77" s="6">
        <f>SUMIF('2015 YILI EKOD 4 KESİN'!A:A,B77,'2015 YILI EKOD 4 KESİN'!G:G)</f>
        <v>386224784.72000003</v>
      </c>
      <c r="D77" s="6">
        <f>SUMIF('2015 YILI EKOD 4 KESİN'!A:A,B77,'2015 YILI EKOD 4 KESİN'!H:H)</f>
        <v>0</v>
      </c>
      <c r="E77" s="6">
        <f t="shared" si="5"/>
        <v>386224784.72000003</v>
      </c>
      <c r="F77" s="6">
        <f t="shared" si="6"/>
        <v>0</v>
      </c>
      <c r="G77" s="5"/>
      <c r="H77" s="6">
        <f>SUMIF(DETAY!E:E,B77,DETAY!J:J)</f>
        <v>0</v>
      </c>
      <c r="I77" s="6">
        <f t="shared" si="7"/>
        <v>0</v>
      </c>
    </row>
    <row r="78" spans="2:9" x14ac:dyDescent="0.25">
      <c r="B78" s="5">
        <v>982</v>
      </c>
      <c r="C78" s="6">
        <f>SUMIF('2015 YILI EKOD 4 KESİN'!A:A,B78,'2015 YILI EKOD 4 KESİN'!G:G)</f>
        <v>0</v>
      </c>
      <c r="D78" s="6">
        <f>SUMIF('2015 YILI EKOD 4 KESİN'!A:A,B78,'2015 YILI EKOD 4 KESİN'!H:H)</f>
        <v>1946304551.52</v>
      </c>
      <c r="E78" s="6">
        <f t="shared" si="5"/>
        <v>0</v>
      </c>
      <c r="F78" s="6">
        <f t="shared" si="6"/>
        <v>1946304551.52</v>
      </c>
      <c r="G78" s="5"/>
      <c r="H78" s="6">
        <f>SUMIF(DETAY!E:E,B78,DETAY!J:J)</f>
        <v>0</v>
      </c>
      <c r="I78" s="6">
        <f t="shared" si="7"/>
        <v>0</v>
      </c>
    </row>
    <row r="79" spans="2:9" x14ac:dyDescent="0.25">
      <c r="B79" s="5">
        <v>991</v>
      </c>
      <c r="C79" s="6">
        <f>SUMIF('2015 YILI EKOD 4 KESİN'!A:A,B79,'2015 YILI EKOD 4 KESİN'!G:G)</f>
        <v>843677818.50999999</v>
      </c>
      <c r="D79" s="6">
        <f>SUMIF('2015 YILI EKOD 4 KESİN'!A:A,B79,'2015 YILI EKOD 4 KESİN'!H:H)</f>
        <v>0</v>
      </c>
      <c r="E79" s="6">
        <f t="shared" si="5"/>
        <v>843677818.50999999</v>
      </c>
      <c r="F79" s="6">
        <f t="shared" si="6"/>
        <v>0</v>
      </c>
      <c r="G79" s="5"/>
      <c r="H79" s="6">
        <f>SUMIF(DETAY!E:E,B79,DETAY!J:J)</f>
        <v>0</v>
      </c>
      <c r="I79" s="6">
        <f t="shared" si="7"/>
        <v>0</v>
      </c>
    </row>
    <row r="80" spans="2:9" x14ac:dyDescent="0.25">
      <c r="B80" s="5">
        <v>992</v>
      </c>
      <c r="C80" s="6">
        <f>SUMIF('2015 YILI EKOD 4 KESİN'!A:A,B80,'2015 YILI EKOD 4 KESİN'!G:G)</f>
        <v>649943471.5</v>
      </c>
      <c r="D80" s="6">
        <f>SUMIF('2015 YILI EKOD 4 KESİN'!A:A,B80,'2015 YILI EKOD 4 KESİN'!H:H)</f>
        <v>0</v>
      </c>
      <c r="E80" s="6">
        <f t="shared" si="5"/>
        <v>649943471.5</v>
      </c>
      <c r="F80" s="6">
        <f t="shared" si="6"/>
        <v>0</v>
      </c>
      <c r="G80" s="5"/>
      <c r="H80" s="6">
        <f>SUMIF(DETAY!E:E,B80,DETAY!J:J)</f>
        <v>0</v>
      </c>
      <c r="I80" s="6">
        <f t="shared" si="7"/>
        <v>0</v>
      </c>
    </row>
    <row r="81" spans="2:9" x14ac:dyDescent="0.25">
      <c r="B81" s="5">
        <v>999</v>
      </c>
      <c r="C81" s="6">
        <f>SUMIF('2015 YILI EKOD 4 KESİN'!A:A,B81,'2015 YILI EKOD 4 KESİN'!G:G)</f>
        <v>0</v>
      </c>
      <c r="D81" s="6">
        <f>SUMIF('2015 YILI EKOD 4 KESİN'!A:A,B81,'2015 YILI EKOD 4 KESİN'!H:H)</f>
        <v>1493621290.01</v>
      </c>
      <c r="E81" s="6">
        <f t="shared" si="5"/>
        <v>0</v>
      </c>
      <c r="F81" s="6">
        <f t="shared" si="6"/>
        <v>1493621290.01</v>
      </c>
      <c r="G81" s="5"/>
      <c r="H81" s="6">
        <f>SUMIF(DETAY!E:E,B81,DETAY!J:J)</f>
        <v>0</v>
      </c>
      <c r="I81" s="6">
        <f t="shared" si="7"/>
        <v>0</v>
      </c>
    </row>
    <row r="82" spans="2:9" x14ac:dyDescent="0.25">
      <c r="B82" s="5"/>
      <c r="C82" s="6"/>
      <c r="D82" s="6"/>
      <c r="E82" s="5"/>
      <c r="F82" s="5"/>
      <c r="G82" s="5"/>
      <c r="H82" s="6"/>
      <c r="I82" s="5"/>
    </row>
    <row r="83" spans="2:9" x14ac:dyDescent="0.25">
      <c r="B83" s="5"/>
      <c r="C83" s="6"/>
      <c r="D83" s="6"/>
      <c r="E83" s="5"/>
      <c r="F83" s="5"/>
      <c r="G83" s="5"/>
      <c r="H83" s="6"/>
      <c r="I83" s="5"/>
    </row>
    <row r="84" spans="2:9" x14ac:dyDescent="0.25">
      <c r="B84" s="5"/>
      <c r="C84" s="6"/>
      <c r="D84" s="6"/>
      <c r="E84" s="5"/>
      <c r="F84" s="5"/>
      <c r="G84" s="5"/>
    </row>
    <row r="85" spans="2:9" x14ac:dyDescent="0.25">
      <c r="B85" s="5"/>
      <c r="C85" s="6"/>
      <c r="D85" s="6"/>
      <c r="E85" s="5"/>
      <c r="F85" s="5"/>
      <c r="G85" s="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3"/>
  <sheetViews>
    <sheetView workbookViewId="0">
      <pane xSplit="2" ySplit="1" topLeftCell="C35" activePane="bottomRight" state="frozen"/>
      <selection pane="topRight" activeCell="C1" sqref="C1"/>
      <selection pane="bottomLeft" activeCell="A2" sqref="A2"/>
      <selection pane="bottomRight" activeCell="I56" sqref="I56"/>
    </sheetView>
  </sheetViews>
  <sheetFormatPr defaultRowHeight="15" x14ac:dyDescent="0.25"/>
  <cols>
    <col min="2" max="2" width="4" bestFit="1" customWidth="1"/>
    <col min="3" max="3" width="22.7109375" style="1" customWidth="1"/>
    <col min="4" max="4" width="16.5703125" style="1" customWidth="1"/>
    <col min="5" max="5" width="16.85546875" style="1" customWidth="1"/>
    <col min="6" max="6" width="17.28515625" style="1" customWidth="1"/>
    <col min="7" max="7" width="16.140625" customWidth="1"/>
    <col min="8" max="8" width="15.42578125" bestFit="1" customWidth="1"/>
    <col min="9" max="9" width="22.42578125" customWidth="1"/>
    <col min="10" max="10" width="16" customWidth="1"/>
  </cols>
  <sheetData>
    <row r="1" spans="2:10" x14ac:dyDescent="0.25">
      <c r="C1" s="3" t="s">
        <v>915</v>
      </c>
      <c r="D1" s="3" t="s">
        <v>921</v>
      </c>
      <c r="E1" s="3" t="s">
        <v>917</v>
      </c>
      <c r="F1" s="3" t="s">
        <v>922</v>
      </c>
      <c r="G1" s="4" t="s">
        <v>920</v>
      </c>
      <c r="H1" s="3" t="s">
        <v>923</v>
      </c>
      <c r="I1" s="3" t="s">
        <v>924</v>
      </c>
    </row>
    <row r="2" spans="2:10" x14ac:dyDescent="0.25">
      <c r="B2">
        <v>101</v>
      </c>
      <c r="C2" s="1">
        <f>SUMIF('2016 YILI GEÇİCİ EKOD 4'!A:A,B2,'2016 YILI GEÇİCİ EKOD 4'!G:G)</f>
        <v>609680</v>
      </c>
      <c r="D2" s="1">
        <f>SUMIF('2016 YILI GEÇİCİ EKOD 4'!A:A,B2,'2016 YILI GEÇİCİ EKOD 4'!H:H)</f>
        <v>374340</v>
      </c>
      <c r="E2" s="1">
        <f>IF(C2&gt;D2,C2-D2,0)</f>
        <v>235340</v>
      </c>
      <c r="F2" s="1">
        <f>IF(D2&gt;C2,D2-C2,0)</f>
        <v>0</v>
      </c>
      <c r="G2" s="1">
        <f>E2-F2</f>
        <v>235340</v>
      </c>
      <c r="H2" s="1">
        <f>SUMIF(DETAY!E:E,B2,DETAY!K:K)</f>
        <v>235340</v>
      </c>
      <c r="I2" s="1">
        <f>G2-H2</f>
        <v>0</v>
      </c>
    </row>
    <row r="3" spans="2:10" x14ac:dyDescent="0.25">
      <c r="B3">
        <v>102</v>
      </c>
      <c r="C3" s="1">
        <f>SUMIF('2016 YILI GEÇİCİ EKOD 4'!A:A,B3,'2016 YILI GEÇİCİ EKOD 4'!G:G)</f>
        <v>3293411431.6000004</v>
      </c>
      <c r="D3" s="1">
        <f>SUMIF('2016 YILI GEÇİCİ EKOD 4'!A:A,B3,'2016 YILI GEÇİCİ EKOD 4'!H:H)</f>
        <v>2753638074.2600002</v>
      </c>
      <c r="E3" s="1">
        <f t="shared" ref="E3:E66" si="0">IF(C3&gt;D3,C3-D3,0)</f>
        <v>539773357.34000015</v>
      </c>
      <c r="F3" s="1">
        <f t="shared" ref="F3:F66" si="1">IF(D3&gt;C3,D3-C3,0)</f>
        <v>0</v>
      </c>
      <c r="G3" s="1">
        <f t="shared" ref="G3:G33" si="2">E3-F3</f>
        <v>539773357.34000015</v>
      </c>
      <c r="H3" s="1">
        <f>SUMIF(DETAY!E:E,B3,DETAY!K:K)</f>
        <v>539773357.34000003</v>
      </c>
      <c r="I3" s="1">
        <f t="shared" ref="I3:I66" si="3">G3-H3</f>
        <v>0</v>
      </c>
    </row>
    <row r="4" spans="2:10" x14ac:dyDescent="0.25">
      <c r="B4">
        <v>103</v>
      </c>
      <c r="C4" s="1">
        <f>SUMIF('2016 YILI GEÇİCİ EKOD 4'!A:A,B4,'2016 YILI GEÇİCİ EKOD 4'!G:G)</f>
        <v>2021863554.8600001</v>
      </c>
      <c r="D4" s="1">
        <f>SUMIF('2016 YILI GEÇİCİ EKOD 4'!A:A,B4,'2016 YILI GEÇİCİ EKOD 4'!H:H)</f>
        <v>2021892019.7200003</v>
      </c>
      <c r="E4" s="1">
        <f t="shared" si="0"/>
        <v>0</v>
      </c>
      <c r="F4" s="1">
        <f t="shared" si="1"/>
        <v>28464.860000133514</v>
      </c>
      <c r="G4" s="1">
        <f t="shared" si="2"/>
        <v>-28464.860000133514</v>
      </c>
      <c r="H4" s="1">
        <f>SUMIF(DETAY!E:E,B4,DETAY!K:K)</f>
        <v>-28464.86</v>
      </c>
      <c r="I4" s="1">
        <f t="shared" si="3"/>
        <v>-1.3351382222026587E-7</v>
      </c>
    </row>
    <row r="5" spans="2:10" x14ac:dyDescent="0.25">
      <c r="B5">
        <v>104</v>
      </c>
      <c r="C5" s="1">
        <f>SUMIF('2016 YILI GEÇİCİ EKOD 4'!A:A,B5,'2016 YILI GEÇİCİ EKOD 4'!G:G)</f>
        <v>17973.95</v>
      </c>
      <c r="D5" s="1">
        <f>SUMIF('2016 YILI GEÇİCİ EKOD 4'!A:A,B5,'2016 YILI GEÇİCİ EKOD 4'!H:H)</f>
        <v>17959.77</v>
      </c>
      <c r="E5" s="1">
        <f t="shared" si="0"/>
        <v>14.180000000000291</v>
      </c>
      <c r="F5" s="1">
        <f t="shared" si="1"/>
        <v>0</v>
      </c>
      <c r="G5" s="1">
        <f t="shared" si="2"/>
        <v>14.180000000000291</v>
      </c>
      <c r="H5" s="1">
        <f>SUMIF(DETAY!E:E,B5,DETAY!K:K)</f>
        <v>14.18</v>
      </c>
      <c r="I5" s="1">
        <f t="shared" si="3"/>
        <v>2.9132252166164108E-13</v>
      </c>
    </row>
    <row r="6" spans="2:10" x14ac:dyDescent="0.25">
      <c r="B6">
        <v>105</v>
      </c>
      <c r="C6" s="1">
        <f>SUMIF('2016 YILI GEÇİCİ EKOD 4'!A:A,B6,'2016 YILI GEÇİCİ EKOD 4'!G:G)</f>
        <v>1765281.11</v>
      </c>
      <c r="D6" s="1">
        <f>SUMIF('2016 YILI GEÇİCİ EKOD 4'!A:A,B6,'2016 YILI GEÇİCİ EKOD 4'!H:H)</f>
        <v>1765281.11</v>
      </c>
      <c r="E6" s="1">
        <f t="shared" si="0"/>
        <v>0</v>
      </c>
      <c r="F6" s="1">
        <f t="shared" si="1"/>
        <v>0</v>
      </c>
      <c r="G6" s="1">
        <f t="shared" si="2"/>
        <v>0</v>
      </c>
      <c r="H6" s="1">
        <f>SUMIF(DETAY!E:E,B6,DETAY!K:K)</f>
        <v>0</v>
      </c>
      <c r="I6" s="1">
        <f t="shared" si="3"/>
        <v>0</v>
      </c>
    </row>
    <row r="7" spans="2:10" x14ac:dyDescent="0.25">
      <c r="B7">
        <v>106</v>
      </c>
      <c r="C7" s="1">
        <f>SUMIF('2016 YILI GEÇİCİ EKOD 4'!A:A,B7,'2016 YILI GEÇİCİ EKOD 4'!G:G)</f>
        <v>1783240.88</v>
      </c>
      <c r="D7" s="1">
        <f>SUMIF('2016 YILI GEÇİCİ EKOD 4'!A:A,B7,'2016 YILI GEÇİCİ EKOD 4'!H:H)</f>
        <v>1783240.88</v>
      </c>
      <c r="E7" s="1">
        <f t="shared" si="0"/>
        <v>0</v>
      </c>
      <c r="F7" s="1">
        <f t="shared" si="1"/>
        <v>0</v>
      </c>
      <c r="G7" s="1">
        <f t="shared" si="2"/>
        <v>0</v>
      </c>
      <c r="H7" s="1">
        <f>SUMIF(DETAY!E:E,B7,DETAY!K:K)</f>
        <v>0</v>
      </c>
      <c r="I7" s="1">
        <f t="shared" si="3"/>
        <v>0</v>
      </c>
    </row>
    <row r="8" spans="2:10" x14ac:dyDescent="0.25">
      <c r="B8">
        <v>108</v>
      </c>
      <c r="C8" s="1">
        <f>SUMIF('2016 YILI GEÇİCİ EKOD 4'!A:A,B8,'2016 YILI GEÇİCİ EKOD 4'!G:G)</f>
        <v>677722935.73000002</v>
      </c>
      <c r="D8" s="1">
        <f>SUMIF('2016 YILI GEÇİCİ EKOD 4'!A:A,B8,'2016 YILI GEÇİCİ EKOD 4'!H:H)</f>
        <v>676427462.54999995</v>
      </c>
      <c r="E8" s="1">
        <f t="shared" si="0"/>
        <v>1295473.1800000668</v>
      </c>
      <c r="F8" s="1">
        <f t="shared" si="1"/>
        <v>0</v>
      </c>
      <c r="G8" s="1">
        <f t="shared" si="2"/>
        <v>1295473.1800000668</v>
      </c>
      <c r="H8" s="1">
        <f>SUMIF(DETAY!E:E,B8,DETAY!K:K)</f>
        <v>1295473.18</v>
      </c>
      <c r="I8" s="1">
        <f t="shared" si="3"/>
        <v>6.6822394728660583E-8</v>
      </c>
    </row>
    <row r="9" spans="2:10" x14ac:dyDescent="0.25">
      <c r="B9">
        <v>109</v>
      </c>
      <c r="C9" s="1">
        <f>SUMIF('2016 YILI GEÇİCİ EKOD 4'!A:A,B9,'2016 YILI GEÇİCİ EKOD 4'!G:G)</f>
        <v>73515498.549999997</v>
      </c>
      <c r="D9" s="1">
        <f>SUMIF('2016 YILI GEÇİCİ EKOD 4'!A:A,B9,'2016 YILI GEÇİCİ EKOD 4'!H:H)</f>
        <v>70457561.900000006</v>
      </c>
      <c r="E9" s="1">
        <f t="shared" si="0"/>
        <v>3057936.6499999911</v>
      </c>
      <c r="F9" s="1">
        <f t="shared" si="1"/>
        <v>0</v>
      </c>
      <c r="G9" s="1">
        <f t="shared" si="2"/>
        <v>3057936.6499999911</v>
      </c>
      <c r="H9" s="1">
        <f>SUMIF(DETAY!E:E,B9,DETAY!K:K)</f>
        <v>3057936.65</v>
      </c>
      <c r="I9" s="1">
        <f t="shared" si="3"/>
        <v>-8.8475644588470459E-9</v>
      </c>
    </row>
    <row r="10" spans="2:10" x14ac:dyDescent="0.25">
      <c r="B10">
        <v>117</v>
      </c>
      <c r="C10" s="1">
        <f>SUMIF('2016 YILI GEÇİCİ EKOD 4'!A:A,B10,'2016 YILI GEÇİCİ EKOD 4'!G:G)</f>
        <v>172100</v>
      </c>
      <c r="D10" s="1">
        <f>SUMIF('2016 YILI GEÇİCİ EKOD 4'!A:A,B10,'2016 YILI GEÇİCİ EKOD 4'!H:H)</f>
        <v>172100</v>
      </c>
      <c r="E10" s="1">
        <f t="shared" si="0"/>
        <v>0</v>
      </c>
      <c r="F10" s="1">
        <f t="shared" si="1"/>
        <v>0</v>
      </c>
      <c r="G10" s="1">
        <f t="shared" si="2"/>
        <v>0</v>
      </c>
      <c r="H10" s="1">
        <f>SUMIF(DETAY!E:E,B10,DETAY!K:K)</f>
        <v>0</v>
      </c>
      <c r="I10" s="1">
        <f t="shared" si="3"/>
        <v>0</v>
      </c>
    </row>
    <row r="11" spans="2:10" x14ac:dyDescent="0.25">
      <c r="B11">
        <v>120</v>
      </c>
      <c r="C11" s="1">
        <f>SUMIF('2016 YILI GEÇİCİ EKOD 4'!A:A,B11,'2016 YILI GEÇİCİ EKOD 4'!G:G)</f>
        <v>510604992.12999994</v>
      </c>
      <c r="D11" s="1">
        <f>SUMIF('2016 YILI GEÇİCİ EKOD 4'!A:A,B11,'2016 YILI GEÇİCİ EKOD 4'!H:H)</f>
        <v>481284299.24999994</v>
      </c>
      <c r="E11" s="1">
        <f t="shared" si="0"/>
        <v>29320692.879999995</v>
      </c>
      <c r="F11" s="1">
        <f t="shared" si="1"/>
        <v>0</v>
      </c>
      <c r="G11" s="1">
        <f t="shared" si="2"/>
        <v>29320692.879999995</v>
      </c>
      <c r="H11" s="1">
        <f>SUMIF(DETAY!E:E,B11,DETAY!K:K)</f>
        <v>29320692.879999999</v>
      </c>
      <c r="I11" s="1">
        <f t="shared" si="3"/>
        <v>0</v>
      </c>
    </row>
    <row r="12" spans="2:10" x14ac:dyDescent="0.25">
      <c r="B12">
        <v>121</v>
      </c>
      <c r="C12" s="1">
        <f>SUMIF('2016 YILI GEÇİCİ EKOD 4'!A:A,B12,'2016 YILI GEÇİCİ EKOD 4'!G:G)</f>
        <v>38111167.25</v>
      </c>
      <c r="D12" s="1">
        <f>SUMIF('2016 YILI GEÇİCİ EKOD 4'!A:A,B12,'2016 YILI GEÇİCİ EKOD 4'!H:H)</f>
        <v>18194521.27</v>
      </c>
      <c r="E12" s="1">
        <f t="shared" si="0"/>
        <v>19916645.98</v>
      </c>
      <c r="F12" s="1">
        <f t="shared" si="1"/>
        <v>0</v>
      </c>
      <c r="G12" s="1">
        <f t="shared" si="2"/>
        <v>19916645.98</v>
      </c>
      <c r="H12" s="1">
        <f>SUMIF(DETAY!E:E,B12,DETAY!K:K)</f>
        <v>19916645.98</v>
      </c>
      <c r="I12" s="1">
        <f t="shared" si="3"/>
        <v>0</v>
      </c>
    </row>
    <row r="13" spans="2:10" x14ac:dyDescent="0.25">
      <c r="B13">
        <v>126</v>
      </c>
      <c r="C13" s="1">
        <f>SUMIF('2016 YILI GEÇİCİ EKOD 4'!A:A,B13,'2016 YILI GEÇİCİ EKOD 4'!G:G)</f>
        <v>521961.58000000007</v>
      </c>
      <c r="D13" s="1">
        <f>SUMIF('2016 YILI GEÇİCİ EKOD 4'!A:A,B13,'2016 YILI GEÇİCİ EKOD 4'!H:H)</f>
        <v>211268.21</v>
      </c>
      <c r="E13" s="1">
        <f t="shared" si="0"/>
        <v>310693.37000000011</v>
      </c>
      <c r="F13" s="1">
        <f t="shared" si="1"/>
        <v>0</v>
      </c>
      <c r="G13" s="1">
        <f t="shared" si="2"/>
        <v>310693.37000000011</v>
      </c>
      <c r="H13" s="1">
        <f>SUMIF(DETAY!E:E,B13,DETAY!K:K)</f>
        <v>310693.37</v>
      </c>
      <c r="I13" s="1">
        <f t="shared" si="3"/>
        <v>0</v>
      </c>
    </row>
    <row r="14" spans="2:10" x14ac:dyDescent="0.25">
      <c r="B14">
        <v>140</v>
      </c>
      <c r="C14" s="1">
        <f>SUMIF('2016 YILI GEÇİCİ EKOD 4'!A:A,B14,'2016 YILI GEÇİCİ EKOD 4'!G:G)</f>
        <v>38969602.390000001</v>
      </c>
      <c r="D14" s="1">
        <f>SUMIF('2016 YILI GEÇİCİ EKOD 4'!A:A,B14,'2016 YILI GEÇİCİ EKOD 4'!H:H)</f>
        <v>5250569.5100000007</v>
      </c>
      <c r="E14" s="1">
        <f t="shared" si="0"/>
        <v>33719032.880000003</v>
      </c>
      <c r="F14" s="1">
        <f t="shared" si="1"/>
        <v>0</v>
      </c>
      <c r="G14" s="1">
        <f t="shared" si="2"/>
        <v>33719032.880000003</v>
      </c>
      <c r="H14" s="1">
        <f>SUMIF(DETAY!E:E,B14,DETAY!K:K)</f>
        <v>33719032.880000003</v>
      </c>
      <c r="I14" s="1">
        <f t="shared" si="3"/>
        <v>0</v>
      </c>
    </row>
    <row r="15" spans="2:10" x14ac:dyDescent="0.25">
      <c r="B15">
        <v>150</v>
      </c>
      <c r="C15" s="1">
        <f>SUMIF('2016 YILI GEÇİCİ EKOD 4'!A:A,B15,'2016 YILI GEÇİCİ EKOD 4'!G:G)</f>
        <v>52510479.340000004</v>
      </c>
      <c r="D15" s="1">
        <f>SUMIF('2016 YILI GEÇİCİ EKOD 4'!A:A,B15,'2016 YILI GEÇİCİ EKOD 4'!H:H)</f>
        <v>48733314.409999996</v>
      </c>
      <c r="E15" s="1">
        <f t="shared" si="0"/>
        <v>3777164.9300000072</v>
      </c>
      <c r="F15" s="1">
        <f t="shared" si="1"/>
        <v>0</v>
      </c>
      <c r="G15" s="1">
        <f t="shared" si="2"/>
        <v>3777164.9300000072</v>
      </c>
      <c r="H15" s="1">
        <f>SUMIF(DETAY!E:E,B15,DETAY!K:K)</f>
        <v>101243793.75</v>
      </c>
      <c r="I15" s="1">
        <f t="shared" si="3"/>
        <v>-97466628.819999993</v>
      </c>
      <c r="J15" s="1">
        <f>D15*2+I15</f>
        <v>0</v>
      </c>
    </row>
    <row r="16" spans="2:10" x14ac:dyDescent="0.25">
      <c r="B16">
        <v>160</v>
      </c>
      <c r="C16" s="1">
        <f>SUMIF('2016 YILI GEÇİCİ EKOD 4'!A:A,B16,'2016 YILI GEÇİCİ EKOD 4'!G:G)</f>
        <v>12339338.010000002</v>
      </c>
      <c r="D16" s="1">
        <f>SUMIF('2016 YILI GEÇİCİ EKOD 4'!A:A,B16,'2016 YILI GEÇİCİ EKOD 4'!H:H)</f>
        <v>12339338.010000002</v>
      </c>
      <c r="E16" s="1">
        <f t="shared" si="0"/>
        <v>0</v>
      </c>
      <c r="F16" s="1">
        <f t="shared" si="1"/>
        <v>0</v>
      </c>
      <c r="G16" s="1">
        <f t="shared" si="2"/>
        <v>0</v>
      </c>
      <c r="H16" s="1">
        <f>SUMIF(DETAY!E:E,B16,DETAY!K:K)</f>
        <v>0</v>
      </c>
      <c r="I16" s="1">
        <f t="shared" si="3"/>
        <v>0</v>
      </c>
    </row>
    <row r="17" spans="2:10" x14ac:dyDescent="0.25">
      <c r="B17">
        <v>161</v>
      </c>
      <c r="C17" s="1">
        <f>SUMIF('2016 YILI GEÇİCİ EKOD 4'!A:A,B17,'2016 YILI GEÇİCİ EKOD 4'!G:G)</f>
        <v>6633031.9600000009</v>
      </c>
      <c r="D17" s="1">
        <f>SUMIF('2016 YILI GEÇİCİ EKOD 4'!A:A,B17,'2016 YILI GEÇİCİ EKOD 4'!H:H)</f>
        <v>6633031.9600000009</v>
      </c>
      <c r="E17" s="1">
        <f t="shared" si="0"/>
        <v>0</v>
      </c>
      <c r="F17" s="1">
        <f t="shared" si="1"/>
        <v>0</v>
      </c>
      <c r="G17" s="1">
        <f t="shared" si="2"/>
        <v>0</v>
      </c>
      <c r="H17" s="1">
        <f>SUMIF(DETAY!E:E,B17,DETAY!K:K)</f>
        <v>0</v>
      </c>
      <c r="I17" s="1">
        <f t="shared" si="3"/>
        <v>0</v>
      </c>
    </row>
    <row r="18" spans="2:10" x14ac:dyDescent="0.25">
      <c r="B18">
        <v>162</v>
      </c>
      <c r="C18" s="1">
        <f>SUMIF('2016 YILI GEÇİCİ EKOD 4'!A:A,B18,'2016 YILI GEÇİCİ EKOD 4'!G:G)</f>
        <v>194472944.56999999</v>
      </c>
      <c r="D18" s="1">
        <f>SUMIF('2016 YILI GEÇİCİ EKOD 4'!A:A,B18,'2016 YILI GEÇİCİ EKOD 4'!H:H)</f>
        <v>4896107.41</v>
      </c>
      <c r="E18" s="1">
        <f t="shared" si="0"/>
        <v>189576837.16</v>
      </c>
      <c r="F18" s="1">
        <f t="shared" si="1"/>
        <v>0</v>
      </c>
      <c r="G18" s="1">
        <f t="shared" si="2"/>
        <v>189576837.16</v>
      </c>
      <c r="H18" s="1">
        <f>SUMIF(DETAY!E:E,B18,DETAY!K:K)</f>
        <v>189576837.16</v>
      </c>
      <c r="I18" s="1">
        <f t="shared" si="3"/>
        <v>0</v>
      </c>
    </row>
    <row r="19" spans="2:10" x14ac:dyDescent="0.25">
      <c r="B19">
        <v>220</v>
      </c>
      <c r="C19" s="1">
        <f>SUMIF('2016 YILI GEÇİCİ EKOD 4'!A:A,B19,'2016 YILI GEÇİCİ EKOD 4'!G:G)</f>
        <v>18933529.32</v>
      </c>
      <c r="D19" s="1">
        <f>SUMIF('2016 YILI GEÇİCİ EKOD 4'!A:A,B19,'2016 YILI GEÇİCİ EKOD 4'!H:H)</f>
        <v>10950707.43</v>
      </c>
      <c r="E19" s="1">
        <f t="shared" si="0"/>
        <v>7982821.8900000006</v>
      </c>
      <c r="F19" s="1">
        <f t="shared" si="1"/>
        <v>0</v>
      </c>
      <c r="G19" s="1">
        <f t="shared" si="2"/>
        <v>7982821.8900000006</v>
      </c>
      <c r="H19" s="1">
        <f>SUMIF(DETAY!E:E,B19,DETAY!K:K)</f>
        <v>7982821.8899999997</v>
      </c>
      <c r="I19" s="1">
        <f t="shared" si="3"/>
        <v>0</v>
      </c>
    </row>
    <row r="20" spans="2:10" x14ac:dyDescent="0.25">
      <c r="B20">
        <v>226</v>
      </c>
      <c r="C20" s="1">
        <f>SUMIF('2016 YILI GEÇİCİ EKOD 4'!A:A,B20,'2016 YILI GEÇİCİ EKOD 4'!G:G)</f>
        <v>344</v>
      </c>
      <c r="D20" s="1">
        <f>SUMIF('2016 YILI GEÇİCİ EKOD 4'!A:A,B20,'2016 YILI GEÇİCİ EKOD 4'!H:H)</f>
        <v>0</v>
      </c>
      <c r="E20" s="1">
        <f t="shared" si="0"/>
        <v>344</v>
      </c>
      <c r="F20" s="1">
        <f t="shared" si="1"/>
        <v>0</v>
      </c>
      <c r="G20" s="1">
        <f t="shared" si="2"/>
        <v>344</v>
      </c>
      <c r="H20" s="1">
        <f>SUMIF(DETAY!E:E,B20,DETAY!K:K)</f>
        <v>344</v>
      </c>
      <c r="I20" s="1">
        <f t="shared" si="3"/>
        <v>0</v>
      </c>
    </row>
    <row r="21" spans="2:10" x14ac:dyDescent="0.25">
      <c r="B21">
        <v>240</v>
      </c>
      <c r="C21" s="1">
        <f>SUMIF('2016 YILI GEÇİCİ EKOD 4'!A:A,B21,'2016 YILI GEÇİCİ EKOD 4'!G:G)</f>
        <v>2789999437</v>
      </c>
      <c r="D21" s="1">
        <f>SUMIF('2016 YILI GEÇİCİ EKOD 4'!A:A,B21,'2016 YILI GEÇİCİ EKOD 4'!H:H)</f>
        <v>0</v>
      </c>
      <c r="E21" s="1">
        <f t="shared" si="0"/>
        <v>2789999437</v>
      </c>
      <c r="F21" s="1">
        <f t="shared" si="1"/>
        <v>0</v>
      </c>
      <c r="G21" s="1">
        <f t="shared" si="2"/>
        <v>2789999437</v>
      </c>
      <c r="H21" s="1">
        <f>SUMIF(DETAY!E:E,B21,DETAY!K:K)</f>
        <v>2789999437</v>
      </c>
      <c r="I21" s="1">
        <f t="shared" si="3"/>
        <v>0</v>
      </c>
    </row>
    <row r="22" spans="2:10" x14ac:dyDescent="0.25">
      <c r="B22">
        <v>241</v>
      </c>
      <c r="C22" s="1">
        <f>SUMIF('2016 YILI GEÇİCİ EKOD 4'!A:A,B22,'2016 YILI GEÇİCİ EKOD 4'!G:G)</f>
        <v>69152584.010000005</v>
      </c>
      <c r="D22" s="1">
        <f>SUMIF('2016 YILI GEÇİCİ EKOD 4'!A:A,B22,'2016 YILI GEÇİCİ EKOD 4'!H:H)</f>
        <v>974736.79999999993</v>
      </c>
      <c r="E22" s="1">
        <f t="shared" si="0"/>
        <v>68177847.210000008</v>
      </c>
      <c r="F22" s="1">
        <f t="shared" si="1"/>
        <v>0</v>
      </c>
      <c r="G22" s="1">
        <f t="shared" si="2"/>
        <v>68177847.210000008</v>
      </c>
      <c r="H22" s="1">
        <f>SUMIF(DETAY!E:E,B22,DETAY!K:K)</f>
        <v>68177847.209999993</v>
      </c>
      <c r="I22" s="1">
        <f t="shared" si="3"/>
        <v>0</v>
      </c>
    </row>
    <row r="23" spans="2:10" x14ac:dyDescent="0.25">
      <c r="B23">
        <v>250</v>
      </c>
      <c r="C23" s="1">
        <f>SUMIF('2016 YILI GEÇİCİ EKOD 4'!A:A,B23,'2016 YILI GEÇİCİ EKOD 4'!G:G)</f>
        <v>36019544.079999998</v>
      </c>
      <c r="D23" s="1">
        <f>SUMIF('2016 YILI GEÇİCİ EKOD 4'!A:A,B23,'2016 YILI GEÇİCİ EKOD 4'!H:H)</f>
        <v>0</v>
      </c>
      <c r="E23" s="1">
        <f t="shared" si="0"/>
        <v>36019544.079999998</v>
      </c>
      <c r="F23" s="1">
        <f t="shared" si="1"/>
        <v>0</v>
      </c>
      <c r="G23" s="1">
        <f t="shared" si="2"/>
        <v>36019544.079999998</v>
      </c>
      <c r="H23" s="1">
        <f>SUMIF(DETAY!E:E,B23,DETAY!K:K)</f>
        <v>36019544.079999998</v>
      </c>
      <c r="I23" s="1">
        <f t="shared" si="3"/>
        <v>0</v>
      </c>
    </row>
    <row r="24" spans="2:10" x14ac:dyDescent="0.25">
      <c r="B24">
        <v>252</v>
      </c>
      <c r="C24" s="1">
        <f>SUMIF('2016 YILI GEÇİCİ EKOD 4'!A:A,B24,'2016 YILI GEÇİCİ EKOD 4'!G:G)</f>
        <v>68594971.870000005</v>
      </c>
      <c r="D24" s="1">
        <f>SUMIF('2016 YILI GEÇİCİ EKOD 4'!A:A,B24,'2016 YILI GEÇİCİ EKOD 4'!H:H)</f>
        <v>0</v>
      </c>
      <c r="E24" s="1">
        <f t="shared" si="0"/>
        <v>68594971.870000005</v>
      </c>
      <c r="F24" s="1">
        <f t="shared" si="1"/>
        <v>0</v>
      </c>
      <c r="G24" s="1">
        <f t="shared" si="2"/>
        <v>68594971.870000005</v>
      </c>
      <c r="H24" s="1">
        <f>SUMIF(DETAY!E:E,B24,DETAY!K:K)</f>
        <v>68594971.870000005</v>
      </c>
      <c r="I24" s="1">
        <f t="shared" si="3"/>
        <v>0</v>
      </c>
    </row>
    <row r="25" spans="2:10" x14ac:dyDescent="0.25">
      <c r="B25">
        <v>253</v>
      </c>
      <c r="C25" s="1">
        <f>SUMIF('2016 YILI GEÇİCİ EKOD 4'!A:A,B25,'2016 YILI GEÇİCİ EKOD 4'!G:G)</f>
        <v>7174605.8500000006</v>
      </c>
      <c r="D25" s="1">
        <f>SUMIF('2016 YILI GEÇİCİ EKOD 4'!A:A,B25,'2016 YILI GEÇİCİ EKOD 4'!H:H)</f>
        <v>234350.5</v>
      </c>
      <c r="E25" s="1">
        <f t="shared" si="0"/>
        <v>6940255.3500000006</v>
      </c>
      <c r="F25" s="1">
        <f t="shared" si="1"/>
        <v>0</v>
      </c>
      <c r="G25" s="1">
        <f t="shared" si="2"/>
        <v>6940255.3500000006</v>
      </c>
      <c r="H25" s="1">
        <f>SUMIF(DETAY!E:E,B25,DETAY!K:K)</f>
        <v>7408956.3499999996</v>
      </c>
      <c r="I25" s="1">
        <f t="shared" si="3"/>
        <v>-468700.99999999907</v>
      </c>
      <c r="J25" s="1">
        <f t="shared" ref="J25:J33" si="4">D25*2+I25</f>
        <v>9.3132257461547852E-10</v>
      </c>
    </row>
    <row r="26" spans="2:10" x14ac:dyDescent="0.25">
      <c r="B26">
        <v>254</v>
      </c>
      <c r="C26" s="1">
        <f>SUMIF('2016 YILI GEÇİCİ EKOD 4'!A:A,B26,'2016 YILI GEÇİCİ EKOD 4'!G:G)</f>
        <v>3196098.7699999996</v>
      </c>
      <c r="D26" s="1">
        <f>SUMIF('2016 YILI GEÇİCİ EKOD 4'!A:A,B26,'2016 YILI GEÇİCİ EKOD 4'!H:H)</f>
        <v>11623.76</v>
      </c>
      <c r="E26" s="1">
        <f t="shared" si="0"/>
        <v>3184475.01</v>
      </c>
      <c r="F26" s="1">
        <f t="shared" si="1"/>
        <v>0</v>
      </c>
      <c r="G26" s="1">
        <f t="shared" si="2"/>
        <v>3184475.01</v>
      </c>
      <c r="H26" s="1">
        <f>SUMIF(DETAY!E:E,B26,DETAY!K:K)</f>
        <v>3207722.53</v>
      </c>
      <c r="I26" s="1">
        <f t="shared" si="3"/>
        <v>-23247.520000000019</v>
      </c>
      <c r="J26" s="1">
        <f t="shared" si="4"/>
        <v>0</v>
      </c>
    </row>
    <row r="27" spans="2:10" x14ac:dyDescent="0.25">
      <c r="B27">
        <v>255</v>
      </c>
      <c r="C27" s="1">
        <f>SUMIF('2016 YILI GEÇİCİ EKOD 4'!A:A,B27,'2016 YILI GEÇİCİ EKOD 4'!G:G)</f>
        <v>26585852.799999997</v>
      </c>
      <c r="D27" s="1">
        <f>SUMIF('2016 YILI GEÇİCİ EKOD 4'!A:A,B27,'2016 YILI GEÇİCİ EKOD 4'!H:H)</f>
        <v>2060351.4700000002</v>
      </c>
      <c r="E27" s="1">
        <f t="shared" si="0"/>
        <v>24525501.329999998</v>
      </c>
      <c r="F27" s="1">
        <f t="shared" si="1"/>
        <v>0</v>
      </c>
      <c r="G27" s="1">
        <f t="shared" si="2"/>
        <v>24525501.329999998</v>
      </c>
      <c r="H27" s="1">
        <f>SUMIF(DETAY!E:E,B27,DETAY!K:K)</f>
        <v>28646204.27</v>
      </c>
      <c r="I27" s="1">
        <f t="shared" si="3"/>
        <v>-4120702.9400000013</v>
      </c>
      <c r="J27" s="1">
        <f t="shared" si="4"/>
        <v>0</v>
      </c>
    </row>
    <row r="28" spans="2:10" x14ac:dyDescent="0.25">
      <c r="B28">
        <v>257</v>
      </c>
      <c r="C28" s="1">
        <f>SUMIF('2016 YILI GEÇİCİ EKOD 4'!A:A,B28,'2016 YILI GEÇİCİ EKOD 4'!G:G)</f>
        <v>11394362.220000004</v>
      </c>
      <c r="D28" s="1">
        <f>SUMIF('2016 YILI GEÇİCİ EKOD 4'!A:A,B28,'2016 YILI GEÇİCİ EKOD 4'!H:H)</f>
        <v>69017732.929999992</v>
      </c>
      <c r="E28" s="1">
        <f t="shared" si="0"/>
        <v>0</v>
      </c>
      <c r="F28" s="1">
        <f t="shared" si="1"/>
        <v>57623370.709999986</v>
      </c>
      <c r="G28" s="1">
        <f t="shared" si="2"/>
        <v>-57623370.709999986</v>
      </c>
      <c r="H28" s="1">
        <f>SUMIF(DETAY!E:E,B28,DETAY!K:K)</f>
        <v>80412095.150000006</v>
      </c>
      <c r="I28" s="1">
        <f t="shared" si="3"/>
        <v>-138035465.85999998</v>
      </c>
      <c r="J28" s="1">
        <f t="shared" si="4"/>
        <v>0</v>
      </c>
    </row>
    <row r="29" spans="2:10" x14ac:dyDescent="0.25">
      <c r="B29">
        <v>258</v>
      </c>
      <c r="C29" s="1">
        <f>SUMIF('2016 YILI GEÇİCİ EKOD 4'!A:A,B29,'2016 YILI GEÇİCİ EKOD 4'!G:G)</f>
        <v>5775507.4100000001</v>
      </c>
      <c r="D29" s="1">
        <f>SUMIF('2016 YILI GEÇİCİ EKOD 4'!A:A,B29,'2016 YILI GEÇİCİ EKOD 4'!H:H)</f>
        <v>0</v>
      </c>
      <c r="E29" s="1">
        <f t="shared" si="0"/>
        <v>5775507.4100000001</v>
      </c>
      <c r="F29" s="1">
        <f t="shared" si="1"/>
        <v>0</v>
      </c>
      <c r="G29" s="1">
        <f t="shared" si="2"/>
        <v>5775507.4100000001</v>
      </c>
      <c r="H29" s="1">
        <f>SUMIF(DETAY!E:E,B29,DETAY!K:K)</f>
        <v>5775507.4100000001</v>
      </c>
      <c r="I29" s="1">
        <f t="shared" si="3"/>
        <v>0</v>
      </c>
      <c r="J29" s="1">
        <f t="shared" si="4"/>
        <v>0</v>
      </c>
    </row>
    <row r="30" spans="2:10" x14ac:dyDescent="0.25">
      <c r="B30">
        <v>260</v>
      </c>
      <c r="C30" s="1">
        <f>SUMIF('2016 YILI GEÇİCİ EKOD 4'!A:A,B30,'2016 YILI GEÇİCİ EKOD 4'!G:G)</f>
        <v>8117041.8099999996</v>
      </c>
      <c r="D30" s="1">
        <f>SUMIF('2016 YILI GEÇİCİ EKOD 4'!A:A,B30,'2016 YILI GEÇİCİ EKOD 4'!H:H)</f>
        <v>1180</v>
      </c>
      <c r="E30" s="1">
        <f t="shared" si="0"/>
        <v>8115861.8099999996</v>
      </c>
      <c r="F30" s="1">
        <f t="shared" si="1"/>
        <v>0</v>
      </c>
      <c r="G30" s="1">
        <f t="shared" si="2"/>
        <v>8115861.8099999996</v>
      </c>
      <c r="H30" s="1">
        <f>SUMIF(DETAY!E:E,B30,DETAY!K:K)</f>
        <v>8118221.8099999996</v>
      </c>
      <c r="I30" s="1">
        <f t="shared" si="3"/>
        <v>-2360</v>
      </c>
      <c r="J30" s="1">
        <f t="shared" si="4"/>
        <v>0</v>
      </c>
    </row>
    <row r="31" spans="2:10" x14ac:dyDescent="0.25">
      <c r="B31">
        <v>268</v>
      </c>
      <c r="C31" s="1">
        <f>SUMIF('2016 YILI GEÇİCİ EKOD 4'!A:A,B31,'2016 YILI GEÇİCİ EKOD 4'!G:G)</f>
        <v>0</v>
      </c>
      <c r="D31" s="1">
        <f>SUMIF('2016 YILI GEÇİCİ EKOD 4'!A:A,B31,'2016 YILI GEÇİCİ EKOD 4'!H:H)</f>
        <v>7336784.4099999992</v>
      </c>
      <c r="E31" s="1">
        <f t="shared" si="0"/>
        <v>0</v>
      </c>
      <c r="F31" s="1">
        <f t="shared" si="1"/>
        <v>7336784.4099999992</v>
      </c>
      <c r="G31" s="1">
        <f t="shared" si="2"/>
        <v>-7336784.4099999992</v>
      </c>
      <c r="H31" s="1">
        <f>SUMIF(DETAY!E:E,B31,DETAY!K:K)</f>
        <v>7336784.4100000001</v>
      </c>
      <c r="I31" s="1">
        <f t="shared" si="3"/>
        <v>-14673568.82</v>
      </c>
      <c r="J31" s="1">
        <f t="shared" si="4"/>
        <v>0</v>
      </c>
    </row>
    <row r="32" spans="2:10" x14ac:dyDescent="0.25">
      <c r="B32">
        <v>294</v>
      </c>
      <c r="C32" s="1">
        <f>SUMIF('2016 YILI GEÇİCİ EKOD 4'!A:A,B32,'2016 YILI GEÇİCİ EKOD 4'!G:G)</f>
        <v>3539933.41</v>
      </c>
      <c r="D32" s="1">
        <f>SUMIF('2016 YILI GEÇİCİ EKOD 4'!A:A,B32,'2016 YILI GEÇİCİ EKOD 4'!H:H)</f>
        <v>765837.05</v>
      </c>
      <c r="E32" s="1">
        <f t="shared" si="0"/>
        <v>2774096.3600000003</v>
      </c>
      <c r="F32" s="1">
        <f t="shared" si="1"/>
        <v>0</v>
      </c>
      <c r="G32" s="1">
        <f t="shared" si="2"/>
        <v>2774096.3600000003</v>
      </c>
      <c r="H32" s="1">
        <f>SUMIF(DETAY!E:E,B32,DETAY!K:K)</f>
        <v>4305770.46</v>
      </c>
      <c r="I32" s="1">
        <f t="shared" si="3"/>
        <v>-1531674.0999999996</v>
      </c>
      <c r="J32" s="1">
        <f t="shared" si="4"/>
        <v>0</v>
      </c>
    </row>
    <row r="33" spans="2:10" x14ac:dyDescent="0.25">
      <c r="B33">
        <v>299</v>
      </c>
      <c r="C33" s="1">
        <f>SUMIF('2016 YILI GEÇİCİ EKOD 4'!A:A,B33,'2016 YILI GEÇİCİ EKOD 4'!G:G)</f>
        <v>543998.91</v>
      </c>
      <c r="D33" s="1">
        <f>SUMIF('2016 YILI GEÇİCİ EKOD 4'!A:A,B33,'2016 YILI GEÇİCİ EKOD 4'!H:H)</f>
        <v>3167700.4</v>
      </c>
      <c r="E33" s="1">
        <f t="shared" si="0"/>
        <v>0</v>
      </c>
      <c r="F33" s="1">
        <f t="shared" si="1"/>
        <v>2623701.4899999998</v>
      </c>
      <c r="G33" s="1">
        <f t="shared" si="2"/>
        <v>-2623701.4899999998</v>
      </c>
      <c r="H33" s="1">
        <f>SUMIF(DETAY!E:E,B33,DETAY!K:K)</f>
        <v>3711699.31</v>
      </c>
      <c r="I33" s="1">
        <f t="shared" si="3"/>
        <v>-6335400.7999999998</v>
      </c>
      <c r="J33" s="1">
        <f t="shared" si="4"/>
        <v>0</v>
      </c>
    </row>
    <row r="34" spans="2:10" x14ac:dyDescent="0.25">
      <c r="B34">
        <v>320</v>
      </c>
      <c r="C34" s="1">
        <f>SUMIF('2016 YILI GEÇİCİ EKOD 4'!A:A,B34,'2016 YILI GEÇİCİ EKOD 4'!G:G)</f>
        <v>20013824.77</v>
      </c>
      <c r="D34" s="1">
        <f>SUMIF('2016 YILI GEÇİCİ EKOD 4'!A:A,B34,'2016 YILI GEÇİCİ EKOD 4'!H:H)</f>
        <v>21089392.469999999</v>
      </c>
      <c r="E34" s="1">
        <f t="shared" si="0"/>
        <v>0</v>
      </c>
      <c r="F34" s="1">
        <f t="shared" si="1"/>
        <v>1075567.6999999993</v>
      </c>
      <c r="G34" s="1">
        <f>F34-E34</f>
        <v>1075567.6999999993</v>
      </c>
      <c r="H34" s="1">
        <f>SUMIF(DETAY!E:E,B34,DETAY!K:K)</f>
        <v>1075567.7</v>
      </c>
      <c r="I34" s="1">
        <f t="shared" si="3"/>
        <v>0</v>
      </c>
    </row>
    <row r="35" spans="2:10" x14ac:dyDescent="0.25">
      <c r="B35">
        <v>330</v>
      </c>
      <c r="C35" s="1">
        <f>SUMIF('2016 YILI GEÇİCİ EKOD 4'!A:A,B35,'2016 YILI GEÇİCİ EKOD 4'!G:G)</f>
        <v>18026730.700000003</v>
      </c>
      <c r="D35" s="1">
        <f>SUMIF('2016 YILI GEÇİCİ EKOD 4'!A:A,B35,'2016 YILI GEÇİCİ EKOD 4'!H:H)</f>
        <v>55089113.650000006</v>
      </c>
      <c r="E35" s="1">
        <f t="shared" si="0"/>
        <v>0</v>
      </c>
      <c r="F35" s="1">
        <f t="shared" si="1"/>
        <v>37062382.950000003</v>
      </c>
      <c r="G35" s="1">
        <f t="shared" ref="G35:G54" si="5">F35-E35</f>
        <v>37062382.950000003</v>
      </c>
      <c r="H35" s="1">
        <f>SUMIF(DETAY!E:E,B35,DETAY!K:K)</f>
        <v>37062382.950000003</v>
      </c>
      <c r="I35" s="1">
        <f t="shared" si="3"/>
        <v>0</v>
      </c>
    </row>
    <row r="36" spans="2:10" x14ac:dyDescent="0.25">
      <c r="B36">
        <v>333</v>
      </c>
      <c r="C36" s="1">
        <f>SUMIF('2016 YILI GEÇİCİ EKOD 4'!A:A,B36,'2016 YILI GEÇİCİ EKOD 4'!G:G)</f>
        <v>217143337.17000002</v>
      </c>
      <c r="D36" s="1">
        <f>SUMIF('2016 YILI GEÇİCİ EKOD 4'!A:A,B36,'2016 YILI GEÇİCİ EKOD 4'!H:H)</f>
        <v>356075331.18000019</v>
      </c>
      <c r="E36" s="1">
        <f t="shared" si="0"/>
        <v>0</v>
      </c>
      <c r="F36" s="1">
        <f t="shared" si="1"/>
        <v>138931994.01000017</v>
      </c>
      <c r="G36" s="1">
        <f t="shared" si="5"/>
        <v>138931994.01000017</v>
      </c>
      <c r="H36" s="1">
        <f>SUMIF(DETAY!E:E,B36,DETAY!K:K)</f>
        <v>138931994.00999999</v>
      </c>
      <c r="I36" s="1">
        <f t="shared" si="3"/>
        <v>0</v>
      </c>
    </row>
    <row r="37" spans="2:10" x14ac:dyDescent="0.25">
      <c r="B37">
        <v>360</v>
      </c>
      <c r="C37" s="1">
        <f>SUMIF('2016 YILI GEÇİCİ EKOD 4'!A:A,B37,'2016 YILI GEÇİCİ EKOD 4'!G:G)</f>
        <v>34270485.440000005</v>
      </c>
      <c r="D37" s="1">
        <f>SUMIF('2016 YILI GEÇİCİ EKOD 4'!A:A,B37,'2016 YILI GEÇİCİ EKOD 4'!H:H)</f>
        <v>39415348.379999995</v>
      </c>
      <c r="E37" s="1">
        <f t="shared" si="0"/>
        <v>0</v>
      </c>
      <c r="F37" s="1">
        <f t="shared" si="1"/>
        <v>5144862.9399999902</v>
      </c>
      <c r="G37" s="1">
        <f t="shared" si="5"/>
        <v>5144862.9399999902</v>
      </c>
      <c r="H37" s="1">
        <f>SUMIF(DETAY!E:E,B37,DETAY!K:K)</f>
        <v>5144862.9400000004</v>
      </c>
      <c r="I37" s="1">
        <f t="shared" si="3"/>
        <v>-1.0244548320770264E-8</v>
      </c>
    </row>
    <row r="38" spans="2:10" x14ac:dyDescent="0.25">
      <c r="B38">
        <v>361</v>
      </c>
      <c r="C38" s="1">
        <f>SUMIF('2016 YILI GEÇİCİ EKOD 4'!A:A,B38,'2016 YILI GEÇİCİ EKOD 4'!G:G)</f>
        <v>26608706.749999996</v>
      </c>
      <c r="D38" s="1">
        <f>SUMIF('2016 YILI GEÇİCİ EKOD 4'!A:A,B38,'2016 YILI GEÇİCİ EKOD 4'!H:H)</f>
        <v>26735727.82</v>
      </c>
      <c r="E38" s="1">
        <f t="shared" si="0"/>
        <v>0</v>
      </c>
      <c r="F38" s="1">
        <f t="shared" si="1"/>
        <v>127021.07000000402</v>
      </c>
      <c r="G38" s="1">
        <f t="shared" si="5"/>
        <v>127021.07000000402</v>
      </c>
      <c r="H38" s="1">
        <f>SUMIF(DETAY!E:E,B38,DETAY!K:K)</f>
        <v>127021.07</v>
      </c>
      <c r="I38" s="1">
        <f t="shared" si="3"/>
        <v>4.0163286030292511E-9</v>
      </c>
    </row>
    <row r="39" spans="2:10" x14ac:dyDescent="0.25">
      <c r="B39">
        <v>362</v>
      </c>
      <c r="C39" s="1">
        <f>SUMIF('2016 YILI GEÇİCİ EKOD 4'!A:A,B39,'2016 YILI GEÇİCİ EKOD 4'!G:G)</f>
        <v>361896.68</v>
      </c>
      <c r="D39" s="1">
        <f>SUMIF('2016 YILI GEÇİCİ EKOD 4'!A:A,B39,'2016 YILI GEÇİCİ EKOD 4'!H:H)</f>
        <v>369295.29</v>
      </c>
      <c r="E39" s="1">
        <f t="shared" si="0"/>
        <v>0</v>
      </c>
      <c r="F39" s="1">
        <f t="shared" si="1"/>
        <v>7398.609999999986</v>
      </c>
      <c r="G39" s="1">
        <f t="shared" si="5"/>
        <v>7398.609999999986</v>
      </c>
      <c r="H39" s="1">
        <f>SUMIF(DETAY!E:E,B39,DETAY!K:K)</f>
        <v>7398.61</v>
      </c>
      <c r="I39" s="1">
        <f t="shared" si="3"/>
        <v>-1.3642420526593924E-11</v>
      </c>
    </row>
    <row r="40" spans="2:10" x14ac:dyDescent="0.25">
      <c r="B40">
        <v>372</v>
      </c>
      <c r="C40" s="1">
        <f>SUMIF('2016 YILI GEÇİCİ EKOD 4'!A:A,B40,'2016 YILI GEÇİCİ EKOD 4'!G:G)</f>
        <v>298593.08</v>
      </c>
      <c r="D40" s="1">
        <f>SUMIF('2016 YILI GEÇİCİ EKOD 4'!A:A,B40,'2016 YILI GEÇİCİ EKOD 4'!H:H)</f>
        <v>298593.08</v>
      </c>
      <c r="E40" s="1">
        <f t="shared" si="0"/>
        <v>0</v>
      </c>
      <c r="F40" s="1">
        <f t="shared" si="1"/>
        <v>0</v>
      </c>
      <c r="G40" s="1">
        <f t="shared" si="5"/>
        <v>0</v>
      </c>
      <c r="H40" s="1">
        <f>SUMIF(DETAY!E:E,B40,DETAY!K:K)</f>
        <v>0</v>
      </c>
      <c r="I40" s="1">
        <f t="shared" si="3"/>
        <v>0</v>
      </c>
    </row>
    <row r="41" spans="2:10" x14ac:dyDescent="0.25">
      <c r="B41">
        <v>380</v>
      </c>
      <c r="C41" s="1">
        <f>SUMIF('2016 YILI GEÇİCİ EKOD 4'!A:A,B41,'2016 YILI GEÇİCİ EKOD 4'!G:G)</f>
        <v>9906284.9100000001</v>
      </c>
      <c r="D41" s="1">
        <f>SUMIF('2016 YILI GEÇİCİ EKOD 4'!A:A,B41,'2016 YILI GEÇİCİ EKOD 4'!H:H)</f>
        <v>17165004.079999998</v>
      </c>
      <c r="E41" s="1">
        <f t="shared" si="0"/>
        <v>0</v>
      </c>
      <c r="F41" s="1">
        <f t="shared" si="1"/>
        <v>7258719.1699999981</v>
      </c>
      <c r="G41" s="1">
        <f t="shared" si="5"/>
        <v>7258719.1699999981</v>
      </c>
      <c r="H41" s="1">
        <f>SUMIF(DETAY!E:E,B41,DETAY!K:K)</f>
        <v>7258719.1699999999</v>
      </c>
      <c r="I41" s="1">
        <f t="shared" si="3"/>
        <v>0</v>
      </c>
    </row>
    <row r="42" spans="2:10" x14ac:dyDescent="0.25">
      <c r="B42">
        <v>397</v>
      </c>
      <c r="C42" s="1">
        <f>SUMIF('2016 YILI GEÇİCİ EKOD 4'!A:A,B42,'2016 YILI GEÇİCİ EKOD 4'!G:G)</f>
        <v>0</v>
      </c>
      <c r="D42" s="1">
        <f>SUMIF('2016 YILI GEÇİCİ EKOD 4'!A:A,B42,'2016 YILI GEÇİCİ EKOD 4'!H:H)</f>
        <v>2683.34</v>
      </c>
      <c r="E42" s="1">
        <f t="shared" si="0"/>
        <v>0</v>
      </c>
      <c r="F42" s="1">
        <f t="shared" si="1"/>
        <v>2683.34</v>
      </c>
      <c r="G42" s="1">
        <f t="shared" si="5"/>
        <v>2683.34</v>
      </c>
      <c r="H42" s="1">
        <f>SUMIF(DETAY!E:E,B42,DETAY!K:K)</f>
        <v>2683.34</v>
      </c>
      <c r="I42" s="1">
        <f t="shared" si="3"/>
        <v>0</v>
      </c>
    </row>
    <row r="43" spans="2:10" x14ac:dyDescent="0.25">
      <c r="B43">
        <v>410</v>
      </c>
      <c r="C43" s="1">
        <f>SUMIF('2016 YILI GEÇİCİ EKOD 4'!A:A,B43,'2016 YILI GEÇİCİ EKOD 4'!G:G)</f>
        <v>0</v>
      </c>
      <c r="D43" s="1">
        <f>SUMIF('2016 YILI GEÇİCİ EKOD 4'!A:A,B43,'2016 YILI GEÇİCİ EKOD 4'!H:H)</f>
        <v>1057650000</v>
      </c>
      <c r="E43" s="1">
        <f t="shared" si="0"/>
        <v>0</v>
      </c>
      <c r="F43" s="1">
        <f t="shared" si="1"/>
        <v>1057650000</v>
      </c>
      <c r="G43" s="1">
        <f t="shared" si="5"/>
        <v>1057650000</v>
      </c>
      <c r="H43" s="1">
        <f>SUMIF(DETAY!E:E,B43,DETAY!K:K)</f>
        <v>1057650000</v>
      </c>
      <c r="I43" s="1">
        <f t="shared" si="3"/>
        <v>0</v>
      </c>
    </row>
    <row r="44" spans="2:10" x14ac:dyDescent="0.25">
      <c r="B44">
        <v>430</v>
      </c>
      <c r="C44" s="1">
        <f>SUMIF('2016 YILI GEÇİCİ EKOD 4'!A:A,B44,'2016 YILI GEÇİCİ EKOD 4'!G:G)</f>
        <v>0</v>
      </c>
      <c r="D44" s="1">
        <f>SUMIF('2016 YILI GEÇİCİ EKOD 4'!A:A,B44,'2016 YILI GEÇİCİ EKOD 4'!H:H)</f>
        <v>13056.01</v>
      </c>
      <c r="E44" s="1">
        <f t="shared" si="0"/>
        <v>0</v>
      </c>
      <c r="F44" s="1">
        <f t="shared" si="1"/>
        <v>13056.01</v>
      </c>
      <c r="G44" s="1">
        <f t="shared" si="5"/>
        <v>13056.01</v>
      </c>
      <c r="H44" s="1">
        <f>SUMIF(DETAY!E:E,B44,DETAY!K:K)</f>
        <v>13056.01</v>
      </c>
      <c r="I44" s="1">
        <f t="shared" si="3"/>
        <v>0</v>
      </c>
    </row>
    <row r="45" spans="2:10" x14ac:dyDescent="0.25">
      <c r="B45">
        <v>472</v>
      </c>
      <c r="C45" s="1">
        <f>SUMIF('2016 YILI GEÇİCİ EKOD 4'!A:A,B45,'2016 YILI GEÇİCİ EKOD 4'!G:G)</f>
        <v>269735.65999999997</v>
      </c>
      <c r="D45" s="1">
        <f>SUMIF('2016 YILI GEÇİCİ EKOD 4'!A:A,B45,'2016 YILI GEÇİCİ EKOD 4'!H:H)</f>
        <v>7887993.04</v>
      </c>
      <c r="E45" s="1">
        <f t="shared" si="0"/>
        <v>0</v>
      </c>
      <c r="F45" s="1">
        <f t="shared" si="1"/>
        <v>7618257.3799999999</v>
      </c>
      <c r="G45" s="1">
        <f t="shared" si="5"/>
        <v>7618257.3799999999</v>
      </c>
      <c r="H45" s="1">
        <f>SUMIF(DETAY!E:E,B45,DETAY!K:K)</f>
        <v>7618257.3799999999</v>
      </c>
      <c r="I45" s="1">
        <f t="shared" si="3"/>
        <v>0</v>
      </c>
    </row>
    <row r="46" spans="2:10" x14ac:dyDescent="0.25">
      <c r="B46">
        <v>480</v>
      </c>
      <c r="C46" s="1">
        <f>SUMIF('2016 YILI GEÇİCİ EKOD 4'!A:A,B46,'2016 YILI GEÇİCİ EKOD 4'!G:G)</f>
        <v>8342323.0099999998</v>
      </c>
      <c r="D46" s="1">
        <f>SUMIF('2016 YILI GEÇİCİ EKOD 4'!A:A,B46,'2016 YILI GEÇİCİ EKOD 4'!H:H)</f>
        <v>21151371.669999998</v>
      </c>
      <c r="E46" s="1">
        <f t="shared" si="0"/>
        <v>0</v>
      </c>
      <c r="F46" s="1">
        <f t="shared" si="1"/>
        <v>12809048.659999998</v>
      </c>
      <c r="G46" s="1">
        <f t="shared" si="5"/>
        <v>12809048.659999998</v>
      </c>
      <c r="H46" s="1">
        <f>SUMIF(DETAY!E:E,B46,DETAY!K:K)</f>
        <v>12809048.66</v>
      </c>
      <c r="I46" s="1">
        <f t="shared" si="3"/>
        <v>0</v>
      </c>
    </row>
    <row r="47" spans="2:10" x14ac:dyDescent="0.25">
      <c r="B47">
        <v>500</v>
      </c>
      <c r="C47" s="1">
        <f>SUMIF('2016 YILI GEÇİCİ EKOD 4'!A:A,B47,'2016 YILI GEÇİCİ EKOD 4'!G:G)</f>
        <v>1671631124.6500001</v>
      </c>
      <c r="D47" s="1">
        <f>SUMIF('2016 YILI GEÇİCİ EKOD 4'!A:A,B47,'2016 YILI GEÇİCİ EKOD 4'!H:H)</f>
        <v>3639497913.1000004</v>
      </c>
      <c r="E47" s="1">
        <f t="shared" si="0"/>
        <v>0</v>
      </c>
      <c r="F47" s="1">
        <f t="shared" si="1"/>
        <v>1967866788.4500003</v>
      </c>
      <c r="G47" s="1">
        <f t="shared" si="5"/>
        <v>1967866788.4500003</v>
      </c>
      <c r="H47" s="1">
        <f>SUMIF(DETAY!E:E,B47,DETAY!K:K)</f>
        <v>1860386659.2</v>
      </c>
      <c r="I47" s="12">
        <f t="shared" si="3"/>
        <v>107480129.25000024</v>
      </c>
    </row>
    <row r="48" spans="2:10" x14ac:dyDescent="0.25">
      <c r="B48">
        <v>510</v>
      </c>
      <c r="C48" s="1">
        <f>SUMIF('2016 YILI GEÇİCİ EKOD 4'!A:A,B48,'2016 YILI GEÇİCİ EKOD 4'!G:G)</f>
        <v>641123316.17999995</v>
      </c>
      <c r="D48" s="1">
        <f>SUMIF('2016 YILI GEÇİCİ EKOD 4'!A:A,B48,'2016 YILI GEÇİCİ EKOD 4'!H:H)</f>
        <v>641123316.17999995</v>
      </c>
      <c r="E48" s="1">
        <f t="shared" si="0"/>
        <v>0</v>
      </c>
      <c r="F48" s="1">
        <f t="shared" si="1"/>
        <v>0</v>
      </c>
      <c r="G48" s="1">
        <f t="shared" si="5"/>
        <v>0</v>
      </c>
      <c r="H48" s="1">
        <f>SUMIF(DETAY!E:E,B48,DETAY!K:K)</f>
        <v>0</v>
      </c>
      <c r="I48" s="1">
        <f t="shared" si="3"/>
        <v>0</v>
      </c>
    </row>
    <row r="49" spans="2:9" x14ac:dyDescent="0.25">
      <c r="B49">
        <v>511</v>
      </c>
      <c r="C49" s="1">
        <f>SUMIF('2016 YILI GEÇİCİ EKOD 4'!A:A,B49,'2016 YILI GEÇİCİ EKOD 4'!G:G)</f>
        <v>489670280.40000004</v>
      </c>
      <c r="D49" s="1">
        <f>SUMIF('2016 YILI GEÇİCİ EKOD 4'!A:A,B49,'2016 YILI GEÇİCİ EKOD 4'!H:H)</f>
        <v>489668267.59000003</v>
      </c>
      <c r="E49" s="1">
        <f t="shared" si="0"/>
        <v>2012.8100000023842</v>
      </c>
      <c r="F49" s="1">
        <f t="shared" si="1"/>
        <v>0</v>
      </c>
      <c r="G49" s="1">
        <f t="shared" si="5"/>
        <v>-2012.8100000023842</v>
      </c>
      <c r="H49" s="1">
        <f>SUMIF(DETAY!E:E,B49,DETAY!K:K)</f>
        <v>-2012.81</v>
      </c>
      <c r="I49" s="1">
        <f t="shared" si="3"/>
        <v>-2.3842403606977314E-9</v>
      </c>
    </row>
    <row r="50" spans="2:9" x14ac:dyDescent="0.25">
      <c r="B50">
        <v>519</v>
      </c>
      <c r="C50" s="1">
        <f>SUMIF('2016 YILI GEÇİCİ EKOD 4'!A:A,B50,'2016 YILI GEÇİCİ EKOD 4'!G:G)</f>
        <v>2819432899.6399994</v>
      </c>
      <c r="D50" s="1">
        <f>SUMIF('2016 YILI GEÇİCİ EKOD 4'!A:A,B50,'2016 YILI GEÇİCİ EKOD 4'!H:H)</f>
        <v>2819435895.5399995</v>
      </c>
      <c r="E50" s="1">
        <f t="shared" si="0"/>
        <v>0</v>
      </c>
      <c r="F50" s="1">
        <f t="shared" si="1"/>
        <v>2995.9000000953674</v>
      </c>
      <c r="G50" s="1">
        <f t="shared" si="5"/>
        <v>2995.9000000953674</v>
      </c>
      <c r="H50" s="1">
        <f>SUMIF(DETAY!E:E,B50,DETAY!K:K)</f>
        <v>0</v>
      </c>
      <c r="I50" s="12">
        <f t="shared" si="3"/>
        <v>2995.9000000953674</v>
      </c>
    </row>
    <row r="51" spans="2:9" x14ac:dyDescent="0.25">
      <c r="B51">
        <v>570</v>
      </c>
      <c r="C51" s="1">
        <f>SUMIF('2016 YILI GEÇİCİ EKOD 4'!A:A,B51,'2016 YILI GEÇİCİ EKOD 4'!G:G)</f>
        <v>0</v>
      </c>
      <c r="D51" s="1">
        <f>SUMIF('2016 YILI GEÇİCİ EKOD 4'!A:A,B51,'2016 YILI GEÇİCİ EKOD 4'!H:H)</f>
        <v>998862545.27999997</v>
      </c>
      <c r="E51" s="1">
        <f t="shared" si="0"/>
        <v>0</v>
      </c>
      <c r="F51" s="1">
        <f t="shared" si="1"/>
        <v>998862545.27999997</v>
      </c>
      <c r="G51" s="1">
        <f t="shared" si="5"/>
        <v>998862545.27999997</v>
      </c>
      <c r="H51" s="1">
        <f>SUMIF(DETAY!E:E,B51,DETAY!K:K)</f>
        <v>0</v>
      </c>
      <c r="I51" s="12">
        <f t="shared" si="3"/>
        <v>998862545.27999997</v>
      </c>
    </row>
    <row r="52" spans="2:9" x14ac:dyDescent="0.25">
      <c r="B52">
        <v>580</v>
      </c>
      <c r="C52" s="1">
        <f>SUMIF('2016 YILI GEÇİCİ EKOD 4'!A:A,B52,'2016 YILI GEÇİCİ EKOD 4'!G:G)</f>
        <v>424762893.61000001</v>
      </c>
      <c r="D52" s="1">
        <f>SUMIF('2016 YILI GEÇİCİ EKOD 4'!A:A,B52,'2016 YILI GEÇİCİ EKOD 4'!H:H)</f>
        <v>0</v>
      </c>
      <c r="E52" s="1">
        <f t="shared" si="0"/>
        <v>424762893.61000001</v>
      </c>
      <c r="F52" s="1">
        <f t="shared" si="1"/>
        <v>0</v>
      </c>
      <c r="G52" s="1">
        <f t="shared" si="5"/>
        <v>-424762893.61000001</v>
      </c>
      <c r="H52" s="1">
        <f>SUMIF(DETAY!E:E,B52,DETAY!K:K)</f>
        <v>0</v>
      </c>
      <c r="I52" s="12">
        <f t="shared" si="3"/>
        <v>-424762893.61000001</v>
      </c>
    </row>
    <row r="53" spans="2:9" x14ac:dyDescent="0.25">
      <c r="B53">
        <v>590</v>
      </c>
      <c r="C53" s="1">
        <f>SUMIF('2016 YILI GEÇİCİ EKOD 4'!A:A,B53,'2016 YILI GEÇİCİ EKOD 4'!G:G)</f>
        <v>317589503.14999998</v>
      </c>
      <c r="D53" s="1">
        <f>SUMIF('2016 YILI GEÇİCİ EKOD 4'!A:A,B53,'2016 YILI GEÇİCİ EKOD 4'!H:H)</f>
        <v>317589503.14999998</v>
      </c>
      <c r="E53" s="1">
        <f t="shared" si="0"/>
        <v>0</v>
      </c>
      <c r="F53" s="1">
        <f t="shared" si="1"/>
        <v>0</v>
      </c>
      <c r="G53" s="1">
        <f t="shared" si="5"/>
        <v>0</v>
      </c>
      <c r="H53" s="1">
        <f>SUMIF(DETAY!E:E,B53,DETAY!K:K)</f>
        <v>0</v>
      </c>
      <c r="I53" s="1">
        <f t="shared" si="3"/>
        <v>0</v>
      </c>
    </row>
    <row r="54" spans="2:9" x14ac:dyDescent="0.25">
      <c r="B54">
        <v>591</v>
      </c>
      <c r="C54" s="1">
        <f>SUMIF('2016 YILI GEÇİCİ EKOD 4'!A:A,B54,'2016 YILI GEÇİCİ EKOD 4'!G:G)</f>
        <v>86296278.459999993</v>
      </c>
      <c r="D54" s="1">
        <f>SUMIF('2016 YILI GEÇİCİ EKOD 4'!A:A,B54,'2016 YILI GEÇİCİ EKOD 4'!H:H)</f>
        <v>86296278.459999993</v>
      </c>
      <c r="E54" s="1">
        <f t="shared" si="0"/>
        <v>0</v>
      </c>
      <c r="F54" s="1">
        <f t="shared" si="1"/>
        <v>0</v>
      </c>
      <c r="G54" s="1">
        <f t="shared" si="5"/>
        <v>0</v>
      </c>
      <c r="H54" s="1">
        <f>SUMIF(DETAY!E:E,B54,DETAY!K:K)</f>
        <v>0</v>
      </c>
      <c r="I54" s="1">
        <f t="shared" si="3"/>
        <v>0</v>
      </c>
    </row>
    <row r="55" spans="2:9" x14ac:dyDescent="0.25">
      <c r="B55">
        <v>600</v>
      </c>
      <c r="C55" s="1">
        <f>SUMIF('2016 YILI GEÇİCİ EKOD 4'!A:A,B55,'2016 YILI GEÇİCİ EKOD 4'!G:G)</f>
        <v>9107457.0199999977</v>
      </c>
      <c r="D55" s="1">
        <f>SUMIF('2016 YILI GEÇİCİ EKOD 4'!A:A,B55,'2016 YILI GEÇİCİ EKOD 4'!H:H)</f>
        <v>841274753.09000003</v>
      </c>
      <c r="E55" s="1">
        <f t="shared" si="0"/>
        <v>0</v>
      </c>
      <c r="F55" s="1">
        <f t="shared" si="1"/>
        <v>832167296.07000005</v>
      </c>
      <c r="G55" s="1">
        <f>F55-E55</f>
        <v>832167296.07000005</v>
      </c>
      <c r="H55" s="1">
        <f>SUMIF(DETAY!E:E,B55,DETAY!K:K)</f>
        <v>832167296.06999993</v>
      </c>
      <c r="I55" s="1">
        <f t="shared" si="3"/>
        <v>0</v>
      </c>
    </row>
    <row r="56" spans="2:9" x14ac:dyDescent="0.25">
      <c r="B56">
        <v>630</v>
      </c>
      <c r="C56" s="1">
        <f>SUMIF('2016 YILI GEÇİCİ EKOD 4'!A:A,B56,'2016 YILI GEÇİCİ EKOD 4'!G:G)</f>
        <v>868079412.38999999</v>
      </c>
      <c r="D56" s="1">
        <f>SUMIF('2016 YILI GEÇİCİ EKOD 4'!A:A,B56,'2016 YILI GEÇİCİ EKOD 4'!H:H)</f>
        <v>1705231.67</v>
      </c>
      <c r="E56" s="1">
        <f t="shared" si="0"/>
        <v>866374180.72000003</v>
      </c>
      <c r="F56" s="1">
        <f t="shared" si="1"/>
        <v>0</v>
      </c>
      <c r="G56" s="1">
        <f>E56-F56</f>
        <v>866374180.72000003</v>
      </c>
      <c r="H56" s="1">
        <f>SUMIF(DETAY!E:E,B56,DETAY!K:K)</f>
        <v>615664180.71999991</v>
      </c>
      <c r="I56" s="12">
        <f t="shared" si="3"/>
        <v>250710000.00000012</v>
      </c>
    </row>
    <row r="57" spans="2:9" x14ac:dyDescent="0.25">
      <c r="B57" s="7">
        <v>800</v>
      </c>
      <c r="C57" s="8">
        <f>SUMIF('2016 YILI GEÇİCİ EKOD 4'!A:A,B57,'2016 YILI GEÇİCİ EKOD 4'!G:G)</f>
        <v>4972313.9799999995</v>
      </c>
      <c r="D57" s="8">
        <f>SUMIF('2016 YILI GEÇİCİ EKOD 4'!A:A,B57,'2016 YILI GEÇİCİ EKOD 4'!H:H)</f>
        <v>801028903.0200001</v>
      </c>
      <c r="E57" s="8">
        <f t="shared" si="0"/>
        <v>0</v>
      </c>
      <c r="F57" s="8">
        <f t="shared" si="1"/>
        <v>796056589.04000008</v>
      </c>
      <c r="G57" s="7"/>
      <c r="H57" s="8">
        <f>SUMIF(DETAY!E:E,B57,DETAY!K:K)</f>
        <v>0</v>
      </c>
      <c r="I57" s="8">
        <f t="shared" si="3"/>
        <v>0</v>
      </c>
    </row>
    <row r="58" spans="2:9" x14ac:dyDescent="0.25">
      <c r="B58" s="7">
        <v>805</v>
      </c>
      <c r="C58" s="8">
        <f>SUMIF('2016 YILI GEÇİCİ EKOD 4'!A:A,B58,'2016 YILI GEÇİCİ EKOD 4'!G:G)</f>
        <v>800789590.83000004</v>
      </c>
      <c r="D58" s="8">
        <f>SUMIF('2016 YILI GEÇİCİ EKOD 4'!A:A,B58,'2016 YILI GEÇİCİ EKOD 4'!H:H)</f>
        <v>34507875.630000003</v>
      </c>
      <c r="E58" s="8">
        <f t="shared" si="0"/>
        <v>766281715.20000005</v>
      </c>
      <c r="F58" s="8">
        <f t="shared" si="1"/>
        <v>0</v>
      </c>
      <c r="G58" s="7"/>
      <c r="H58" s="8">
        <f>SUMIF(DETAY!E:E,B58,DETAY!K:K)</f>
        <v>0</v>
      </c>
      <c r="I58" s="8">
        <f t="shared" si="3"/>
        <v>0</v>
      </c>
    </row>
    <row r="59" spans="2:9" x14ac:dyDescent="0.25">
      <c r="B59" s="7">
        <v>810</v>
      </c>
      <c r="C59" s="8">
        <f>SUMIF('2016 YILI GEÇİCİ EKOD 4'!A:A,B59,'2016 YILI GEÇİCİ EKOD 4'!G:G)</f>
        <v>29797252.149999999</v>
      </c>
      <c r="D59" s="8">
        <f>SUMIF('2016 YILI GEÇİCİ EKOD 4'!A:A,B59,'2016 YILI GEÇİCİ EKOD 4'!H:H)</f>
        <v>22378.31</v>
      </c>
      <c r="E59" s="8">
        <f t="shared" si="0"/>
        <v>29774873.84</v>
      </c>
      <c r="F59" s="8">
        <f t="shared" si="1"/>
        <v>0</v>
      </c>
      <c r="G59" s="7"/>
      <c r="H59" s="8">
        <f>SUMIF(DETAY!E:E,B59,DETAY!K:K)</f>
        <v>0</v>
      </c>
      <c r="I59" s="8">
        <f t="shared" si="3"/>
        <v>0</v>
      </c>
    </row>
    <row r="60" spans="2:9" x14ac:dyDescent="0.25">
      <c r="B60" s="7">
        <v>830</v>
      </c>
      <c r="C60" s="8">
        <f>SUMIF('2016 YILI GEÇİCİ EKOD 4'!A:A,B60,'2016 YILI GEÇİCİ EKOD 4'!G:G)</f>
        <v>600104310.98000014</v>
      </c>
      <c r="D60" s="8">
        <f>SUMIF('2016 YILI GEÇİCİ EKOD 4'!A:A,B60,'2016 YILI GEÇİCİ EKOD 4'!H:H)</f>
        <v>1241301.9100000001</v>
      </c>
      <c r="E60" s="8">
        <f t="shared" si="0"/>
        <v>598863009.07000017</v>
      </c>
      <c r="F60" s="8">
        <f t="shared" si="1"/>
        <v>0</v>
      </c>
      <c r="G60" s="7"/>
      <c r="H60" s="8">
        <f>SUMIF(DETAY!E:E,B60,DETAY!K:K)</f>
        <v>0</v>
      </c>
      <c r="I60" s="8">
        <f t="shared" si="3"/>
        <v>0</v>
      </c>
    </row>
    <row r="61" spans="2:9" x14ac:dyDescent="0.25">
      <c r="B61" s="7">
        <v>835</v>
      </c>
      <c r="C61" s="8">
        <f>SUMIF('2016 YILI GEÇİCİ EKOD 4'!A:A,B61,'2016 YILI GEÇİCİ EKOD 4'!G:G)</f>
        <v>1244301.9099999999</v>
      </c>
      <c r="D61" s="8">
        <f>SUMIF('2016 YILI GEÇİCİ EKOD 4'!A:A,B61,'2016 YILI GEÇİCİ EKOD 4'!H:H)</f>
        <v>600107310.98000002</v>
      </c>
      <c r="E61" s="8">
        <f t="shared" si="0"/>
        <v>0</v>
      </c>
      <c r="F61" s="8">
        <f t="shared" si="1"/>
        <v>598863009.07000005</v>
      </c>
      <c r="G61" s="7"/>
      <c r="H61" s="8">
        <f>SUMIF(DETAY!E:E,B61,DETAY!K:K)</f>
        <v>0</v>
      </c>
      <c r="I61" s="8">
        <f t="shared" si="3"/>
        <v>0</v>
      </c>
    </row>
    <row r="62" spans="2:9" x14ac:dyDescent="0.25">
      <c r="B62" s="7">
        <v>900</v>
      </c>
      <c r="C62" s="8">
        <f>SUMIF('2016 YILI GEÇİCİ EKOD 4'!A:A,B62,'2016 YILI GEÇİCİ EKOD 4'!G:G)</f>
        <v>823137445.78999996</v>
      </c>
      <c r="D62" s="8">
        <f>SUMIF('2016 YILI GEÇİCİ EKOD 4'!A:A,B62,'2016 YILI GEÇİCİ EKOD 4'!H:H)</f>
        <v>823137445.78999996</v>
      </c>
      <c r="E62" s="8">
        <f t="shared" si="0"/>
        <v>0</v>
      </c>
      <c r="F62" s="8">
        <f t="shared" si="1"/>
        <v>0</v>
      </c>
      <c r="G62" s="7"/>
      <c r="H62" s="8">
        <f>SUMIF(DETAY!E:E,B62,DETAY!K:K)</f>
        <v>0</v>
      </c>
      <c r="I62" s="8">
        <f t="shared" si="3"/>
        <v>0</v>
      </c>
    </row>
    <row r="63" spans="2:9" x14ac:dyDescent="0.25">
      <c r="B63" s="7">
        <v>901</v>
      </c>
      <c r="C63" s="8">
        <f>SUMIF('2016 YILI GEÇİCİ EKOD 4'!A:A,B63,'2016 YILI GEÇİCİ EKOD 4'!G:G)</f>
        <v>194291393.15000004</v>
      </c>
      <c r="D63" s="8">
        <f>SUMIF('2016 YILI GEÇİCİ EKOD 4'!A:A,B63,'2016 YILI GEÇİCİ EKOD 4'!H:H)</f>
        <v>793153246.94000006</v>
      </c>
      <c r="E63" s="8">
        <f t="shared" si="0"/>
        <v>0</v>
      </c>
      <c r="F63" s="8">
        <f t="shared" si="1"/>
        <v>598861853.78999996</v>
      </c>
      <c r="G63" s="7"/>
      <c r="H63" s="8">
        <f>SUMIF(DETAY!E:E,B63,DETAY!K:K)</f>
        <v>0</v>
      </c>
      <c r="I63" s="8">
        <f t="shared" si="3"/>
        <v>0</v>
      </c>
    </row>
    <row r="64" spans="2:9" x14ac:dyDescent="0.25">
      <c r="B64" s="7">
        <v>902</v>
      </c>
      <c r="C64" s="8">
        <f>SUMIF('2016 YILI GEÇİCİ EKOD 4'!A:A,B64,'2016 YILI GEÇİCİ EKOD 4'!G:G)</f>
        <v>628846052.63999999</v>
      </c>
      <c r="D64" s="8">
        <f>SUMIF('2016 YILI GEÇİCİ EKOD 4'!A:A,B64,'2016 YILI GEÇİCİ EKOD 4'!H:H)</f>
        <v>29984198.850000001</v>
      </c>
      <c r="E64" s="8">
        <f t="shared" si="0"/>
        <v>598861853.78999996</v>
      </c>
      <c r="F64" s="8">
        <f t="shared" si="1"/>
        <v>0</v>
      </c>
      <c r="G64" s="7"/>
      <c r="H64" s="8">
        <f>SUMIF(DETAY!E:E,B64,DETAY!K:K)</f>
        <v>0</v>
      </c>
      <c r="I64" s="8">
        <f t="shared" si="3"/>
        <v>0</v>
      </c>
    </row>
    <row r="65" spans="2:12" x14ac:dyDescent="0.25">
      <c r="B65" s="7">
        <v>903</v>
      </c>
      <c r="C65" s="8">
        <f>SUMIF('2016 YILI GEÇİCİ EKOD 4'!A:A,B65,'2016 YILI GEÇİCİ EKOD 4'!G:G)</f>
        <v>628911149.06000006</v>
      </c>
      <c r="D65" s="8">
        <f>SUMIF('2016 YILI GEÇİCİ EKOD 4'!A:A,B65,'2016 YILI GEÇİCİ EKOD 4'!H:H)</f>
        <v>628911149.06000006</v>
      </c>
      <c r="E65" s="8">
        <f t="shared" si="0"/>
        <v>0</v>
      </c>
      <c r="F65" s="8">
        <f t="shared" si="1"/>
        <v>0</v>
      </c>
      <c r="G65" s="7"/>
      <c r="H65" s="8">
        <f>SUMIF(DETAY!E:E,B65,DETAY!K:K)</f>
        <v>0</v>
      </c>
      <c r="I65" s="8">
        <f t="shared" si="3"/>
        <v>0</v>
      </c>
    </row>
    <row r="66" spans="2:12" x14ac:dyDescent="0.25">
      <c r="B66" s="7">
        <v>904</v>
      </c>
      <c r="C66" s="8">
        <f>SUMIF('2016 YILI GEÇİCİ EKOD 4'!A:A,B66,'2016 YILI GEÇİCİ EKOD 4'!G:G)</f>
        <v>29984198.850000001</v>
      </c>
      <c r="D66" s="8">
        <f>SUMIF('2016 YILI GEÇİCİ EKOD 4'!A:A,B66,'2016 YILI GEÇİCİ EKOD 4'!H:H)</f>
        <v>628846052.63999999</v>
      </c>
      <c r="E66" s="8">
        <f t="shared" si="0"/>
        <v>0</v>
      </c>
      <c r="F66" s="8">
        <f t="shared" si="1"/>
        <v>598861853.78999996</v>
      </c>
      <c r="G66" s="7"/>
      <c r="H66" s="8">
        <f>SUMIF(DETAY!E:E,B66,DETAY!K:K)</f>
        <v>0</v>
      </c>
      <c r="I66" s="8">
        <f t="shared" si="3"/>
        <v>0</v>
      </c>
    </row>
    <row r="67" spans="2:12" x14ac:dyDescent="0.25">
      <c r="B67" s="7">
        <v>905</v>
      </c>
      <c r="C67" s="8">
        <f>SUMIF('2016 YILI GEÇİCİ EKOD 4'!A:A,B67,'2016 YILI GEÇİCİ EKOD 4'!G:G)</f>
        <v>598926950.21000004</v>
      </c>
      <c r="D67" s="8">
        <f>SUMIF('2016 YILI GEÇİCİ EKOD 4'!A:A,B67,'2016 YILI GEÇİCİ EKOD 4'!H:H)</f>
        <v>65096.42</v>
      </c>
      <c r="E67" s="8">
        <f t="shared" ref="E67:E84" si="6">IF(C67&gt;D67,C67-D67,0)</f>
        <v>598861853.79000008</v>
      </c>
      <c r="F67" s="8">
        <f t="shared" ref="F67:F84" si="7">IF(D67&gt;C67,D67-C67,0)</f>
        <v>0</v>
      </c>
      <c r="G67" s="7"/>
      <c r="H67" s="8">
        <f>SUMIF(DETAY!E:E,B67,DETAY!K:K)</f>
        <v>0</v>
      </c>
      <c r="I67" s="8">
        <f t="shared" ref="I67:I84" si="8">G67-H67</f>
        <v>0</v>
      </c>
    </row>
    <row r="68" spans="2:12" x14ac:dyDescent="0.25">
      <c r="B68" s="7">
        <v>910</v>
      </c>
      <c r="C68" s="8">
        <f>SUMIF('2016 YILI GEÇİCİ EKOD 4'!A:A,B68,'2016 YILI GEÇİCİ EKOD 4'!G:G)</f>
        <v>346408391</v>
      </c>
      <c r="D68" s="8">
        <f>SUMIF('2016 YILI GEÇİCİ EKOD 4'!A:A,B68,'2016 YILI GEÇİCİ EKOD 4'!H:H)</f>
        <v>69306475.689999998</v>
      </c>
      <c r="E68" s="8">
        <f t="shared" si="6"/>
        <v>277101915.31</v>
      </c>
      <c r="F68" s="8">
        <f t="shared" si="7"/>
        <v>0</v>
      </c>
      <c r="G68" s="7"/>
      <c r="H68" s="8">
        <f>SUMIF(DETAY!E:E,B68,DETAY!K:K)</f>
        <v>0</v>
      </c>
      <c r="I68" s="8">
        <f t="shared" si="8"/>
        <v>0</v>
      </c>
    </row>
    <row r="69" spans="2:12" x14ac:dyDescent="0.25">
      <c r="B69" s="7">
        <v>911</v>
      </c>
      <c r="C69" s="8">
        <f>SUMIF('2016 YILI GEÇİCİ EKOD 4'!A:A,B69,'2016 YILI GEÇİCİ EKOD 4'!G:G)</f>
        <v>68104986.890000001</v>
      </c>
      <c r="D69" s="8">
        <f>SUMIF('2016 YILI GEÇİCİ EKOD 4'!A:A,B69,'2016 YILI GEÇİCİ EKOD 4'!H:H)</f>
        <v>345206902.19999999</v>
      </c>
      <c r="E69" s="8">
        <f t="shared" si="6"/>
        <v>0</v>
      </c>
      <c r="F69" s="8">
        <f t="shared" si="7"/>
        <v>277101915.31</v>
      </c>
      <c r="G69" s="7"/>
      <c r="H69" s="8">
        <f>SUMIF(DETAY!E:E,B69,DETAY!K:K)</f>
        <v>0</v>
      </c>
      <c r="I69" s="8">
        <f t="shared" si="8"/>
        <v>0</v>
      </c>
    </row>
    <row r="70" spans="2:12" x14ac:dyDescent="0.25">
      <c r="B70" s="7">
        <v>912</v>
      </c>
      <c r="C70" s="8">
        <f>SUMIF('2016 YILI GEÇİCİ EKOD 4'!A:A,B70,'2016 YILI GEÇİCİ EKOD 4'!G:G)</f>
        <v>11256.35</v>
      </c>
      <c r="D70" s="8">
        <f>SUMIF('2016 YILI GEÇİCİ EKOD 4'!A:A,B70,'2016 YILI GEÇİCİ EKOD 4'!H:H)</f>
        <v>0</v>
      </c>
      <c r="E70" s="8">
        <f t="shared" si="6"/>
        <v>11256.35</v>
      </c>
      <c r="F70" s="8">
        <f t="shared" si="7"/>
        <v>0</v>
      </c>
      <c r="G70" s="7"/>
      <c r="H70" s="8">
        <f>SUMIF(DETAY!E:E,B70,DETAY!K:K)</f>
        <v>0</v>
      </c>
      <c r="I70" s="8">
        <f t="shared" si="8"/>
        <v>0</v>
      </c>
    </row>
    <row r="71" spans="2:12" x14ac:dyDescent="0.25">
      <c r="B71" s="7">
        <v>913</v>
      </c>
      <c r="C71" s="8">
        <f>SUMIF('2016 YILI GEÇİCİ EKOD 4'!A:A,B71,'2016 YILI GEÇİCİ EKOD 4'!G:G)</f>
        <v>0</v>
      </c>
      <c r="D71" s="8">
        <f>SUMIF('2016 YILI GEÇİCİ EKOD 4'!A:A,B71,'2016 YILI GEÇİCİ EKOD 4'!H:H)</f>
        <v>11256.35</v>
      </c>
      <c r="E71" s="8">
        <f t="shared" si="6"/>
        <v>0</v>
      </c>
      <c r="F71" s="8">
        <f t="shared" si="7"/>
        <v>11256.35</v>
      </c>
      <c r="G71" s="7"/>
      <c r="H71" s="8">
        <f>SUMIF(DETAY!E:E,B71,DETAY!K:K)</f>
        <v>0</v>
      </c>
      <c r="I71" s="8">
        <f t="shared" si="8"/>
        <v>0</v>
      </c>
    </row>
    <row r="72" spans="2:12" x14ac:dyDescent="0.25">
      <c r="B72" s="7">
        <v>920</v>
      </c>
      <c r="C72" s="8">
        <f>SUMIF('2016 YILI GEÇİCİ EKOD 4'!A:A,B72,'2016 YILI GEÇİCİ EKOD 4'!G:G)</f>
        <v>279461464.47000003</v>
      </c>
      <c r="D72" s="8">
        <f>SUMIF('2016 YILI GEÇİCİ EKOD 4'!A:A,B72,'2016 YILI GEÇİCİ EKOD 4'!H:H)</f>
        <v>165323276.23999998</v>
      </c>
      <c r="E72" s="8">
        <f t="shared" si="6"/>
        <v>114138188.23000005</v>
      </c>
      <c r="F72" s="8">
        <f t="shared" si="7"/>
        <v>0</v>
      </c>
      <c r="G72" s="7"/>
      <c r="H72" s="8">
        <f>SUMIF(DETAY!E:E,B72,DETAY!K:K)</f>
        <v>0</v>
      </c>
      <c r="I72" s="8">
        <f t="shared" si="8"/>
        <v>0</v>
      </c>
    </row>
    <row r="73" spans="2:12" x14ac:dyDescent="0.25">
      <c r="B73" s="7">
        <v>921</v>
      </c>
      <c r="C73" s="8">
        <f>SUMIF('2016 YILI GEÇİCİ EKOD 4'!A:A,B73,'2016 YILI GEÇİCİ EKOD 4'!G:G)</f>
        <v>164429279.84</v>
      </c>
      <c r="D73" s="8">
        <f>SUMIF('2016 YILI GEÇİCİ EKOD 4'!A:A,B73,'2016 YILI GEÇİCİ EKOD 4'!H:H)</f>
        <v>278567468.06999999</v>
      </c>
      <c r="E73" s="8">
        <f t="shared" si="6"/>
        <v>0</v>
      </c>
      <c r="F73" s="8">
        <f t="shared" si="7"/>
        <v>114138188.22999999</v>
      </c>
      <c r="G73" s="7"/>
      <c r="H73" s="8">
        <f>SUMIF(DETAY!E:E,B73,DETAY!K:K)</f>
        <v>0</v>
      </c>
      <c r="I73" s="8">
        <f t="shared" si="8"/>
        <v>0</v>
      </c>
    </row>
    <row r="74" spans="2:12" x14ac:dyDescent="0.25">
      <c r="B74" s="7">
        <v>948</v>
      </c>
      <c r="C74" s="8">
        <f>SUMIF('2016 YILI GEÇİCİ EKOD 4'!A:A,B74,'2016 YILI GEÇİCİ EKOD 4'!G:G)</f>
        <v>1090826.0800000003</v>
      </c>
      <c r="D74" s="8">
        <f>SUMIF('2016 YILI GEÇİCİ EKOD 4'!A:A,B74,'2016 YILI GEÇİCİ EKOD 4'!H:H)</f>
        <v>281477.24</v>
      </c>
      <c r="E74" s="8">
        <f t="shared" si="6"/>
        <v>809348.84000000032</v>
      </c>
      <c r="F74" s="8">
        <f t="shared" si="7"/>
        <v>0</v>
      </c>
      <c r="G74" s="7"/>
      <c r="H74" s="8">
        <f>SUMIF(DETAY!E:E,B74,DETAY!K:K)</f>
        <v>0</v>
      </c>
      <c r="I74" s="8">
        <f t="shared" si="8"/>
        <v>0</v>
      </c>
    </row>
    <row r="75" spans="2:12" x14ac:dyDescent="0.25">
      <c r="B75" s="7">
        <v>949</v>
      </c>
      <c r="C75" s="8">
        <f>SUMIF('2016 YILI GEÇİCİ EKOD 4'!A:A,B75,'2016 YILI GEÇİCİ EKOD 4'!G:G)</f>
        <v>281477.24</v>
      </c>
      <c r="D75" s="8">
        <f>SUMIF('2016 YILI GEÇİCİ EKOD 4'!A:A,B75,'2016 YILI GEÇİCİ EKOD 4'!H:H)</f>
        <v>1090826.08</v>
      </c>
      <c r="E75" s="8">
        <f t="shared" si="6"/>
        <v>0</v>
      </c>
      <c r="F75" s="8">
        <f t="shared" si="7"/>
        <v>809348.84000000008</v>
      </c>
      <c r="G75" s="7"/>
      <c r="H75" s="8">
        <f>SUMIF(DETAY!E:E,B75,DETAY!K:K)</f>
        <v>0</v>
      </c>
      <c r="I75" s="8">
        <f t="shared" si="8"/>
        <v>0</v>
      </c>
      <c r="L75" s="9"/>
    </row>
    <row r="76" spans="2:12" x14ac:dyDescent="0.25">
      <c r="B76" s="7">
        <v>950</v>
      </c>
      <c r="C76" s="8">
        <f>SUMIF('2016 YILI GEÇİCİ EKOD 4'!A:A,B76,'2016 YILI GEÇİCİ EKOD 4'!G:G)</f>
        <v>1057650000</v>
      </c>
      <c r="D76" s="8">
        <f>SUMIF('2016 YILI GEÇİCİ EKOD 4'!A:A,B76,'2016 YILI GEÇİCİ EKOD 4'!H:H)</f>
        <v>0</v>
      </c>
      <c r="E76" s="8">
        <f t="shared" si="6"/>
        <v>1057650000</v>
      </c>
      <c r="F76" s="8">
        <f t="shared" si="7"/>
        <v>0</v>
      </c>
      <c r="G76" s="7"/>
      <c r="H76" s="8">
        <f>SUMIF(DETAY!E:E,B76,DETAY!K:K)</f>
        <v>0</v>
      </c>
      <c r="I76" s="8">
        <f t="shared" si="8"/>
        <v>0</v>
      </c>
    </row>
    <row r="77" spans="2:12" x14ac:dyDescent="0.25">
      <c r="B77" s="7">
        <v>951</v>
      </c>
      <c r="C77" s="8">
        <f>SUMIF('2016 YILI GEÇİCİ EKOD 4'!A:A,B77,'2016 YILI GEÇİCİ EKOD 4'!G:G)</f>
        <v>0</v>
      </c>
      <c r="D77" s="8">
        <f>SUMIF('2016 YILI GEÇİCİ EKOD 4'!A:A,B77,'2016 YILI GEÇİCİ EKOD 4'!H:H)</f>
        <v>1057650000</v>
      </c>
      <c r="E77" s="8">
        <f t="shared" si="6"/>
        <v>0</v>
      </c>
      <c r="F77" s="8">
        <f t="shared" si="7"/>
        <v>1057650000</v>
      </c>
      <c r="G77" s="7"/>
      <c r="H77" s="8">
        <f>SUMIF(DETAY!E:E,B77,DETAY!K:K)</f>
        <v>0</v>
      </c>
      <c r="I77" s="8">
        <f t="shared" si="8"/>
        <v>0</v>
      </c>
    </row>
    <row r="78" spans="2:12" x14ac:dyDescent="0.25">
      <c r="B78" s="7">
        <v>980</v>
      </c>
      <c r="C78" s="8">
        <f>SUMIF('2016 YILI GEÇİCİ EKOD 4'!A:A,B78,'2016 YILI GEÇİCİ EKOD 4'!G:G)</f>
        <v>2402326101.5599999</v>
      </c>
      <c r="D78" s="8">
        <f>SUMIF('2016 YILI GEÇİCİ EKOD 4'!A:A,B78,'2016 YILI GEÇİCİ EKOD 4'!H:H)</f>
        <v>0</v>
      </c>
      <c r="E78" s="8">
        <f t="shared" si="6"/>
        <v>2402326101.5599999</v>
      </c>
      <c r="F78" s="8">
        <f t="shared" si="7"/>
        <v>0</v>
      </c>
      <c r="G78" s="7"/>
      <c r="H78" s="8">
        <f>SUMIF(DETAY!E:E,B78,DETAY!K:K)</f>
        <v>0</v>
      </c>
      <c r="I78" s="8">
        <f t="shared" si="8"/>
        <v>0</v>
      </c>
    </row>
    <row r="79" spans="2:12" x14ac:dyDescent="0.25">
      <c r="B79" s="7">
        <v>981</v>
      </c>
      <c r="C79" s="8">
        <f>SUMIF('2016 YILI GEÇİCİ EKOD 4'!A:A,B79,'2016 YILI GEÇİCİ EKOD 4'!G:G)</f>
        <v>386224784.72000003</v>
      </c>
      <c r="D79" s="8">
        <f>SUMIF('2016 YILI GEÇİCİ EKOD 4'!A:A,B79,'2016 YILI GEÇİCİ EKOD 4'!H:H)</f>
        <v>0</v>
      </c>
      <c r="E79" s="8">
        <f t="shared" si="6"/>
        <v>386224784.72000003</v>
      </c>
      <c r="F79" s="8">
        <f t="shared" si="7"/>
        <v>0</v>
      </c>
      <c r="G79" s="7"/>
      <c r="H79" s="8">
        <f>SUMIF(DETAY!E:E,B79,DETAY!K:K)</f>
        <v>0</v>
      </c>
      <c r="I79" s="8">
        <f t="shared" si="8"/>
        <v>0</v>
      </c>
    </row>
    <row r="80" spans="2:12" x14ac:dyDescent="0.25">
      <c r="B80" s="7">
        <v>982</v>
      </c>
      <c r="C80" s="8">
        <f>SUMIF('2016 YILI GEÇİCİ EKOD 4'!A:A,B80,'2016 YILI GEÇİCİ EKOD 4'!G:G)</f>
        <v>0</v>
      </c>
      <c r="D80" s="8">
        <f>SUMIF('2016 YILI GEÇİCİ EKOD 4'!A:A,B80,'2016 YILI GEÇİCİ EKOD 4'!H:H)</f>
        <v>2788550886.2800002</v>
      </c>
      <c r="E80" s="8">
        <f t="shared" si="6"/>
        <v>0</v>
      </c>
      <c r="F80" s="8">
        <f t="shared" si="7"/>
        <v>2788550886.2800002</v>
      </c>
      <c r="G80" s="7"/>
      <c r="H80" s="8">
        <f>SUMIF(DETAY!E:E,B80,DETAY!K:K)</f>
        <v>0</v>
      </c>
      <c r="I80" s="8">
        <f t="shared" si="8"/>
        <v>0</v>
      </c>
    </row>
    <row r="81" spans="2:9" x14ac:dyDescent="0.25">
      <c r="B81" s="7">
        <v>991</v>
      </c>
      <c r="C81" s="8">
        <f>SUMIF('2016 YILI GEÇİCİ EKOD 4'!A:A,B81,'2016 YILI GEÇİCİ EKOD 4'!G:G)</f>
        <v>1003026404.9400001</v>
      </c>
      <c r="D81" s="8">
        <f>SUMIF('2016 YILI GEÇİCİ EKOD 4'!A:A,B81,'2016 YILI GEÇİCİ EKOD 4'!H:H)</f>
        <v>0</v>
      </c>
      <c r="E81" s="8">
        <f t="shared" si="6"/>
        <v>1003026404.9400001</v>
      </c>
      <c r="F81" s="8">
        <f t="shared" si="7"/>
        <v>0</v>
      </c>
      <c r="G81" s="7"/>
      <c r="H81" s="8">
        <f>SUMIF(DETAY!E:E,B81,DETAY!K:K)</f>
        <v>0</v>
      </c>
      <c r="I81" s="8">
        <f t="shared" si="8"/>
        <v>0</v>
      </c>
    </row>
    <row r="82" spans="2:9" x14ac:dyDescent="0.25">
      <c r="B82" s="7">
        <v>992</v>
      </c>
      <c r="C82" s="8">
        <f>SUMIF('2016 YILI GEÇİCİ EKOD 4'!A:A,B82,'2016 YILI GEÇİCİ EKOD 4'!G:G)</f>
        <v>706335279.24000001</v>
      </c>
      <c r="D82" s="8">
        <f>SUMIF('2016 YILI GEÇİCİ EKOD 4'!A:A,B82,'2016 YILI GEÇİCİ EKOD 4'!H:H)</f>
        <v>0</v>
      </c>
      <c r="E82" s="8">
        <f t="shared" si="6"/>
        <v>706335279.24000001</v>
      </c>
      <c r="F82" s="8">
        <f t="shared" si="7"/>
        <v>0</v>
      </c>
      <c r="G82" s="7"/>
      <c r="H82" s="8">
        <f>SUMIF(DETAY!E:E,B82,DETAY!K:K)</f>
        <v>0</v>
      </c>
      <c r="I82" s="8">
        <f t="shared" si="8"/>
        <v>0</v>
      </c>
    </row>
    <row r="83" spans="2:9" x14ac:dyDescent="0.25">
      <c r="B83" s="7">
        <v>998</v>
      </c>
      <c r="C83" s="8">
        <f>SUMIF('2016 YILI GEÇİCİ EKOD 4'!A:A,B83,'2016 YILI GEÇİCİ EKOD 4'!G:G)</f>
        <v>53347462.379999995</v>
      </c>
      <c r="D83" s="8">
        <f>SUMIF('2016 YILI GEÇİCİ EKOD 4'!A:A,B83,'2016 YILI GEÇİCİ EKOD 4'!H:H)</f>
        <v>990872.47999999986</v>
      </c>
      <c r="E83" s="8">
        <f t="shared" si="6"/>
        <v>52356589.899999999</v>
      </c>
      <c r="F83" s="8">
        <f t="shared" si="7"/>
        <v>0</v>
      </c>
      <c r="G83" s="7"/>
      <c r="H83" s="8">
        <f>SUMIF(DETAY!E:E,B83,DETAY!K:K)</f>
        <v>0</v>
      </c>
      <c r="I83" s="8">
        <f t="shared" si="8"/>
        <v>0</v>
      </c>
    </row>
    <row r="84" spans="2:9" x14ac:dyDescent="0.25">
      <c r="B84" s="7">
        <v>999</v>
      </c>
      <c r="C84" s="8">
        <f>SUMIF('2016 YILI GEÇİCİ EKOD 4'!A:A,B84,'2016 YILI GEÇİCİ EKOD 4'!G:G)</f>
        <v>990872.48</v>
      </c>
      <c r="D84" s="8">
        <f>SUMIF('2016 YILI GEÇİCİ EKOD 4'!A:A,B84,'2016 YILI GEÇİCİ EKOD 4'!H:H)</f>
        <v>1762709146.5599999</v>
      </c>
      <c r="E84" s="8">
        <f t="shared" si="6"/>
        <v>0</v>
      </c>
      <c r="F84" s="8">
        <f t="shared" si="7"/>
        <v>1761718274.0799999</v>
      </c>
      <c r="G84" s="7"/>
      <c r="H84" s="8">
        <f>SUMIF(DETAY!E:E,B84,DETAY!K:K)</f>
        <v>0</v>
      </c>
      <c r="I84" s="8">
        <f t="shared" si="8"/>
        <v>0</v>
      </c>
    </row>
    <row r="85" spans="2:9" x14ac:dyDescent="0.25">
      <c r="B85" s="7"/>
      <c r="C85" s="8"/>
      <c r="D85" s="8"/>
      <c r="E85" s="8"/>
      <c r="F85" s="8"/>
      <c r="G85" s="7"/>
      <c r="H85" s="7"/>
      <c r="I85" s="7"/>
    </row>
    <row r="86" spans="2:9" x14ac:dyDescent="0.25">
      <c r="B86" s="7"/>
      <c r="C86" s="8"/>
      <c r="D86" s="8"/>
      <c r="E86" s="8"/>
      <c r="F86" s="8"/>
      <c r="G86" s="7"/>
      <c r="H86" s="7"/>
      <c r="I86" s="7"/>
    </row>
    <row r="87" spans="2:9" x14ac:dyDescent="0.25">
      <c r="B87" s="7"/>
      <c r="C87" s="8"/>
      <c r="D87" s="8"/>
      <c r="E87" s="8"/>
      <c r="F87" s="8"/>
      <c r="G87" s="7"/>
      <c r="H87" s="7"/>
      <c r="I87" s="7"/>
    </row>
    <row r="88" spans="2:9" x14ac:dyDescent="0.25">
      <c r="B88" s="7"/>
      <c r="C88" s="8"/>
      <c r="D88" s="8"/>
      <c r="E88" s="8"/>
      <c r="F88" s="8"/>
      <c r="G88" s="7"/>
      <c r="H88" s="7"/>
    </row>
    <row r="89" spans="2:9" x14ac:dyDescent="0.25">
      <c r="B89" s="7"/>
      <c r="C89" s="8"/>
      <c r="D89" s="8"/>
      <c r="E89" s="8"/>
      <c r="F89" s="8"/>
      <c r="G89" s="7"/>
      <c r="H89" s="7"/>
    </row>
    <row r="90" spans="2:9" x14ac:dyDescent="0.25">
      <c r="B90" s="7"/>
      <c r="C90" s="8"/>
      <c r="D90" s="8"/>
      <c r="E90" s="8"/>
      <c r="F90" s="8"/>
      <c r="G90" s="7"/>
      <c r="H90" s="7"/>
    </row>
    <row r="91" spans="2:9" s="9" customFormat="1" x14ac:dyDescent="0.25">
      <c r="C91" s="10"/>
      <c r="D91" s="10"/>
      <c r="E91" s="10"/>
      <c r="F91" s="10"/>
    </row>
    <row r="92" spans="2:9" s="9" customFormat="1" x14ac:dyDescent="0.25">
      <c r="C92" s="10"/>
      <c r="D92" s="10"/>
      <c r="E92" s="10"/>
      <c r="F92" s="10"/>
    </row>
    <row r="93" spans="2:9" s="9" customFormat="1" x14ac:dyDescent="0.25">
      <c r="C93" s="10"/>
      <c r="D93" s="10"/>
      <c r="E93" s="10"/>
      <c r="F93" s="1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9"/>
  <sheetViews>
    <sheetView workbookViewId="0">
      <pane xSplit="9" ySplit="1" topLeftCell="J226" activePane="bottomRight" state="frozen"/>
      <selection pane="topRight" activeCell="J1" sqref="J1"/>
      <selection pane="bottomLeft" activeCell="A2" sqref="A2"/>
      <selection pane="bottomRight" activeCell="K253" sqref="K253"/>
    </sheetView>
  </sheetViews>
  <sheetFormatPr defaultRowHeight="15" x14ac:dyDescent="0.25"/>
  <cols>
    <col min="1" max="2" width="3" bestFit="1" customWidth="1"/>
    <col min="3" max="3" width="3.28515625" bestFit="1" customWidth="1"/>
    <col min="4" max="4" width="3.42578125" bestFit="1" customWidth="1"/>
    <col min="5" max="5" width="4" bestFit="1" customWidth="1"/>
    <col min="6" max="8" width="3" bestFit="1" customWidth="1"/>
    <col min="9" max="9" width="81.140625" bestFit="1" customWidth="1"/>
    <col min="10" max="11" width="16.42578125" style="1" bestFit="1" customWidth="1"/>
    <col min="12" max="12" width="15.42578125" style="1" bestFit="1" customWidth="1"/>
    <col min="13" max="13" width="10" style="1" bestFit="1" customWidth="1"/>
  </cols>
  <sheetData>
    <row r="1" spans="1:12" x14ac:dyDescent="0.25">
      <c r="J1" s="11" t="s">
        <v>925</v>
      </c>
      <c r="K1" s="11" t="s">
        <v>926</v>
      </c>
      <c r="L1" s="3" t="s">
        <v>924</v>
      </c>
    </row>
    <row r="2" spans="1:12" x14ac:dyDescent="0.25">
      <c r="A2">
        <v>40</v>
      </c>
      <c r="B2">
        <v>18</v>
      </c>
      <c r="D2" t="s">
        <v>632</v>
      </c>
      <c r="E2">
        <v>0</v>
      </c>
      <c r="F2">
        <v>0</v>
      </c>
      <c r="G2">
        <v>0</v>
      </c>
      <c r="H2">
        <v>0</v>
      </c>
      <c r="I2" t="s">
        <v>633</v>
      </c>
      <c r="J2" s="1">
        <v>0</v>
      </c>
      <c r="K2" s="1">
        <v>0</v>
      </c>
      <c r="L2" s="1">
        <v>0</v>
      </c>
    </row>
    <row r="3" spans="1:12" x14ac:dyDescent="0.25">
      <c r="A3">
        <v>40</v>
      </c>
      <c r="B3">
        <v>18</v>
      </c>
      <c r="D3" t="s">
        <v>632</v>
      </c>
      <c r="E3">
        <v>0</v>
      </c>
      <c r="F3">
        <v>0</v>
      </c>
      <c r="G3">
        <v>0</v>
      </c>
      <c r="H3">
        <v>0</v>
      </c>
      <c r="I3" t="s">
        <v>634</v>
      </c>
      <c r="J3" s="1">
        <v>-23872816.870000001</v>
      </c>
      <c r="K3" s="1">
        <v>754632496.72000003</v>
      </c>
      <c r="L3" s="1">
        <v>778505313.59000003</v>
      </c>
    </row>
    <row r="4" spans="1:12" x14ac:dyDescent="0.25">
      <c r="A4">
        <v>40</v>
      </c>
      <c r="B4">
        <v>18</v>
      </c>
      <c r="D4" t="s">
        <v>632</v>
      </c>
      <c r="E4">
        <v>0</v>
      </c>
      <c r="F4">
        <v>0</v>
      </c>
      <c r="G4">
        <v>0</v>
      </c>
      <c r="H4">
        <v>0</v>
      </c>
      <c r="I4" t="s">
        <v>635</v>
      </c>
      <c r="J4" s="1">
        <v>0</v>
      </c>
      <c r="K4" s="1">
        <v>0</v>
      </c>
      <c r="L4" s="1">
        <v>0</v>
      </c>
    </row>
    <row r="5" spans="1:12" x14ac:dyDescent="0.25">
      <c r="A5">
        <v>40</v>
      </c>
      <c r="B5">
        <v>18</v>
      </c>
      <c r="C5" t="s">
        <v>636</v>
      </c>
      <c r="D5" t="s">
        <v>637</v>
      </c>
      <c r="E5">
        <v>120</v>
      </c>
      <c r="F5">
        <v>1</v>
      </c>
      <c r="G5">
        <v>0</v>
      </c>
      <c r="H5">
        <v>0</v>
      </c>
      <c r="I5" t="s">
        <v>638</v>
      </c>
      <c r="J5" s="1">
        <v>0</v>
      </c>
      <c r="K5" s="1">
        <v>0</v>
      </c>
      <c r="L5" s="1">
        <v>0</v>
      </c>
    </row>
    <row r="6" spans="1:12" x14ac:dyDescent="0.25">
      <c r="A6">
        <v>40</v>
      </c>
      <c r="B6">
        <v>18</v>
      </c>
      <c r="C6" t="s">
        <v>636</v>
      </c>
      <c r="D6" t="s">
        <v>637</v>
      </c>
      <c r="E6">
        <v>121</v>
      </c>
      <c r="F6">
        <v>1</v>
      </c>
      <c r="G6">
        <v>0</v>
      </c>
      <c r="H6">
        <v>0</v>
      </c>
      <c r="I6" t="s">
        <v>638</v>
      </c>
      <c r="J6" s="1">
        <v>0</v>
      </c>
      <c r="K6" s="1">
        <v>0</v>
      </c>
      <c r="L6" s="1">
        <v>0</v>
      </c>
    </row>
    <row r="7" spans="1:12" x14ac:dyDescent="0.25">
      <c r="A7">
        <v>40</v>
      </c>
      <c r="B7">
        <v>18</v>
      </c>
      <c r="C7" t="s">
        <v>636</v>
      </c>
      <c r="D7" t="s">
        <v>637</v>
      </c>
      <c r="E7">
        <v>122</v>
      </c>
      <c r="F7">
        <v>1</v>
      </c>
      <c r="G7">
        <v>0</v>
      </c>
      <c r="H7">
        <v>0</v>
      </c>
      <c r="I7" t="s">
        <v>638</v>
      </c>
      <c r="J7" s="1">
        <v>0</v>
      </c>
      <c r="K7" s="1">
        <v>0</v>
      </c>
      <c r="L7" s="1">
        <v>0</v>
      </c>
    </row>
    <row r="8" spans="1:12" x14ac:dyDescent="0.25">
      <c r="A8">
        <v>40</v>
      </c>
      <c r="B8">
        <v>18</v>
      </c>
      <c r="C8" t="s">
        <v>636</v>
      </c>
      <c r="D8" t="s">
        <v>637</v>
      </c>
      <c r="E8">
        <v>220</v>
      </c>
      <c r="F8">
        <v>1</v>
      </c>
      <c r="G8">
        <v>0</v>
      </c>
      <c r="H8">
        <v>0</v>
      </c>
      <c r="I8" t="s">
        <v>638</v>
      </c>
      <c r="J8" s="1">
        <v>0</v>
      </c>
      <c r="K8" s="1">
        <v>0</v>
      </c>
      <c r="L8" s="1">
        <v>0</v>
      </c>
    </row>
    <row r="9" spans="1:12" x14ac:dyDescent="0.25">
      <c r="A9">
        <v>40</v>
      </c>
      <c r="B9">
        <v>18</v>
      </c>
      <c r="C9" t="s">
        <v>636</v>
      </c>
      <c r="D9" t="s">
        <v>637</v>
      </c>
      <c r="E9">
        <v>222</v>
      </c>
      <c r="F9">
        <v>1</v>
      </c>
      <c r="G9">
        <v>0</v>
      </c>
      <c r="H9">
        <v>0</v>
      </c>
      <c r="I9" t="s">
        <v>638</v>
      </c>
      <c r="J9" s="1">
        <v>0</v>
      </c>
      <c r="K9" s="1">
        <v>0</v>
      </c>
      <c r="L9" s="1">
        <v>0</v>
      </c>
    </row>
    <row r="10" spans="1:12" x14ac:dyDescent="0.25">
      <c r="A10">
        <v>40</v>
      </c>
      <c r="B10">
        <v>18</v>
      </c>
      <c r="C10" t="s">
        <v>639</v>
      </c>
      <c r="D10" t="s">
        <v>640</v>
      </c>
      <c r="E10">
        <v>600</v>
      </c>
      <c r="F10">
        <v>1</v>
      </c>
      <c r="G10">
        <v>0</v>
      </c>
      <c r="H10">
        <v>0</v>
      </c>
      <c r="I10" t="s">
        <v>635</v>
      </c>
      <c r="J10" s="1">
        <v>0</v>
      </c>
      <c r="K10" s="1">
        <v>0</v>
      </c>
      <c r="L10" s="1">
        <v>0</v>
      </c>
    </row>
    <row r="11" spans="1:12" x14ac:dyDescent="0.25">
      <c r="A11">
        <v>40</v>
      </c>
      <c r="B11">
        <v>18</v>
      </c>
      <c r="C11" t="s">
        <v>636</v>
      </c>
      <c r="D11" t="s">
        <v>637</v>
      </c>
      <c r="E11">
        <v>630</v>
      </c>
      <c r="F11">
        <v>12</v>
      </c>
      <c r="G11">
        <v>1</v>
      </c>
      <c r="H11">
        <v>0</v>
      </c>
      <c r="I11" t="s">
        <v>641</v>
      </c>
      <c r="J11" s="1">
        <v>0</v>
      </c>
      <c r="K11" s="1">
        <v>0</v>
      </c>
      <c r="L11" s="1">
        <v>0</v>
      </c>
    </row>
    <row r="12" spans="1:12" x14ac:dyDescent="0.25">
      <c r="A12">
        <v>40</v>
      </c>
      <c r="B12">
        <v>18</v>
      </c>
      <c r="C12" t="s">
        <v>636</v>
      </c>
      <c r="D12" t="s">
        <v>637</v>
      </c>
      <c r="E12">
        <v>630</v>
      </c>
      <c r="F12">
        <v>20</v>
      </c>
      <c r="G12">
        <v>1</v>
      </c>
      <c r="H12">
        <v>1</v>
      </c>
      <c r="I12" t="s">
        <v>635</v>
      </c>
      <c r="J12" s="1">
        <v>0</v>
      </c>
      <c r="K12" s="1">
        <v>0</v>
      </c>
      <c r="L12" s="1">
        <v>0</v>
      </c>
    </row>
    <row r="13" spans="1:12" x14ac:dyDescent="0.25">
      <c r="A13">
        <v>40</v>
      </c>
      <c r="B13">
        <v>18</v>
      </c>
      <c r="C13" t="s">
        <v>636</v>
      </c>
      <c r="D13" t="s">
        <v>637</v>
      </c>
      <c r="E13">
        <v>632</v>
      </c>
      <c r="F13">
        <v>12</v>
      </c>
      <c r="G13">
        <v>1</v>
      </c>
      <c r="H13">
        <v>0</v>
      </c>
      <c r="I13" t="s">
        <v>641</v>
      </c>
      <c r="J13" s="1">
        <v>0</v>
      </c>
      <c r="K13" s="1">
        <v>0</v>
      </c>
      <c r="L13" s="1">
        <v>0</v>
      </c>
    </row>
    <row r="14" spans="1:12" x14ac:dyDescent="0.25">
      <c r="A14">
        <v>40</v>
      </c>
      <c r="B14">
        <v>18</v>
      </c>
      <c r="C14" t="s">
        <v>639</v>
      </c>
      <c r="D14" t="s">
        <v>640</v>
      </c>
      <c r="E14">
        <v>642</v>
      </c>
      <c r="F14">
        <v>1</v>
      </c>
      <c r="G14">
        <v>0</v>
      </c>
      <c r="H14">
        <v>0</v>
      </c>
      <c r="I14" t="s">
        <v>635</v>
      </c>
      <c r="J14" s="1">
        <v>0</v>
      </c>
      <c r="K14" s="1">
        <v>0</v>
      </c>
      <c r="L14" s="1">
        <v>0</v>
      </c>
    </row>
    <row r="15" spans="1:12" x14ac:dyDescent="0.25">
      <c r="A15">
        <v>40</v>
      </c>
      <c r="B15">
        <v>18</v>
      </c>
      <c r="C15" t="s">
        <v>639</v>
      </c>
      <c r="D15" t="s">
        <v>640</v>
      </c>
      <c r="E15">
        <v>649</v>
      </c>
      <c r="F15">
        <v>1</v>
      </c>
      <c r="G15">
        <v>0</v>
      </c>
      <c r="H15">
        <v>0</v>
      </c>
      <c r="I15" t="s">
        <v>635</v>
      </c>
      <c r="J15" s="1">
        <v>0</v>
      </c>
      <c r="K15" s="1">
        <v>0</v>
      </c>
      <c r="L15" s="1">
        <v>0</v>
      </c>
    </row>
    <row r="16" spans="1:12" x14ac:dyDescent="0.25">
      <c r="A16">
        <v>40</v>
      </c>
      <c r="B16">
        <v>18</v>
      </c>
      <c r="D16" t="s">
        <v>632</v>
      </c>
      <c r="E16">
        <v>0</v>
      </c>
      <c r="F16">
        <v>0</v>
      </c>
      <c r="G16">
        <v>0</v>
      </c>
      <c r="H16">
        <v>0</v>
      </c>
      <c r="I16" t="s">
        <v>615</v>
      </c>
      <c r="J16" s="1">
        <v>-13158853.189999999</v>
      </c>
      <c r="K16" s="1">
        <v>506329966.19999999</v>
      </c>
      <c r="L16" s="1">
        <v>519488819.38999999</v>
      </c>
    </row>
    <row r="17" spans="1:12" x14ac:dyDescent="0.25">
      <c r="A17">
        <v>40</v>
      </c>
      <c r="B17">
        <v>18</v>
      </c>
      <c r="C17" t="s">
        <v>636</v>
      </c>
      <c r="D17" t="s">
        <v>637</v>
      </c>
      <c r="E17">
        <v>120</v>
      </c>
      <c r="F17">
        <v>3</v>
      </c>
      <c r="G17">
        <v>0</v>
      </c>
      <c r="H17">
        <v>0</v>
      </c>
      <c r="I17" t="s">
        <v>615</v>
      </c>
      <c r="J17" s="1">
        <v>15797970.18</v>
      </c>
      <c r="K17" s="1">
        <v>29320341.5</v>
      </c>
      <c r="L17" s="1">
        <v>13522371.32</v>
      </c>
    </row>
    <row r="18" spans="1:12" x14ac:dyDescent="0.25">
      <c r="A18">
        <v>40</v>
      </c>
      <c r="B18">
        <v>18</v>
      </c>
      <c r="C18" t="s">
        <v>636</v>
      </c>
      <c r="D18" t="s">
        <v>637</v>
      </c>
      <c r="E18">
        <v>121</v>
      </c>
      <c r="F18">
        <v>3</v>
      </c>
      <c r="G18">
        <v>0</v>
      </c>
      <c r="H18">
        <v>0</v>
      </c>
      <c r="I18" t="s">
        <v>615</v>
      </c>
      <c r="J18" s="1">
        <v>14326581.48</v>
      </c>
      <c r="K18" s="1">
        <v>19916645.98</v>
      </c>
      <c r="L18" s="1">
        <v>5590064.5</v>
      </c>
    </row>
    <row r="19" spans="1:12" x14ac:dyDescent="0.25">
      <c r="A19">
        <v>40</v>
      </c>
      <c r="B19">
        <v>18</v>
      </c>
      <c r="C19" t="s">
        <v>636</v>
      </c>
      <c r="D19" t="s">
        <v>637</v>
      </c>
      <c r="E19">
        <v>122</v>
      </c>
      <c r="F19">
        <v>3</v>
      </c>
      <c r="G19">
        <v>0</v>
      </c>
      <c r="H19">
        <v>0</v>
      </c>
      <c r="I19" t="s">
        <v>615</v>
      </c>
      <c r="J19" s="1">
        <v>0</v>
      </c>
      <c r="K19" s="1">
        <v>0</v>
      </c>
      <c r="L19" s="1">
        <v>0</v>
      </c>
    </row>
    <row r="20" spans="1:12" x14ac:dyDescent="0.25">
      <c r="A20">
        <v>40</v>
      </c>
      <c r="B20">
        <v>18</v>
      </c>
      <c r="C20" t="s">
        <v>636</v>
      </c>
      <c r="D20" t="s">
        <v>637</v>
      </c>
      <c r="E20">
        <v>181</v>
      </c>
      <c r="F20">
        <v>1</v>
      </c>
      <c r="G20">
        <v>1</v>
      </c>
      <c r="H20">
        <v>0</v>
      </c>
      <c r="J20" s="1">
        <v>0</v>
      </c>
      <c r="K20" s="1">
        <v>0</v>
      </c>
      <c r="L20" s="1">
        <v>0</v>
      </c>
    </row>
    <row r="21" spans="1:12" x14ac:dyDescent="0.25">
      <c r="A21">
        <v>40</v>
      </c>
      <c r="B21">
        <v>18</v>
      </c>
      <c r="C21" t="s">
        <v>636</v>
      </c>
      <c r="D21" t="s">
        <v>637</v>
      </c>
      <c r="E21">
        <v>181</v>
      </c>
      <c r="F21">
        <v>1</v>
      </c>
      <c r="G21">
        <v>2</v>
      </c>
      <c r="H21">
        <v>0</v>
      </c>
      <c r="J21" s="1">
        <v>0</v>
      </c>
      <c r="K21" s="1">
        <v>0</v>
      </c>
      <c r="L21" s="1">
        <v>0</v>
      </c>
    </row>
    <row r="22" spans="1:12" x14ac:dyDescent="0.25">
      <c r="A22">
        <v>40</v>
      </c>
      <c r="B22">
        <v>18</v>
      </c>
      <c r="C22" t="s">
        <v>636</v>
      </c>
      <c r="D22" t="s">
        <v>637</v>
      </c>
      <c r="E22">
        <v>181</v>
      </c>
      <c r="F22">
        <v>1</v>
      </c>
      <c r="G22">
        <v>3</v>
      </c>
      <c r="H22">
        <v>0</v>
      </c>
      <c r="J22" s="1">
        <v>0</v>
      </c>
      <c r="K22" s="1">
        <v>0</v>
      </c>
      <c r="L22" s="1">
        <v>0</v>
      </c>
    </row>
    <row r="23" spans="1:12" x14ac:dyDescent="0.25">
      <c r="A23">
        <v>40</v>
      </c>
      <c r="B23">
        <v>18</v>
      </c>
      <c r="C23" t="s">
        <v>636</v>
      </c>
      <c r="D23" t="s">
        <v>637</v>
      </c>
      <c r="E23">
        <v>181</v>
      </c>
      <c r="F23">
        <v>3</v>
      </c>
      <c r="G23">
        <v>0</v>
      </c>
      <c r="H23">
        <v>0</v>
      </c>
      <c r="I23" t="s">
        <v>615</v>
      </c>
      <c r="J23" s="1">
        <v>0</v>
      </c>
      <c r="K23" s="1">
        <v>0</v>
      </c>
      <c r="L23" s="1">
        <v>0</v>
      </c>
    </row>
    <row r="24" spans="1:12" x14ac:dyDescent="0.25">
      <c r="A24">
        <v>40</v>
      </c>
      <c r="B24">
        <v>18</v>
      </c>
      <c r="C24" t="s">
        <v>636</v>
      </c>
      <c r="D24" t="s">
        <v>637</v>
      </c>
      <c r="E24">
        <v>220</v>
      </c>
      <c r="F24">
        <v>3</v>
      </c>
      <c r="G24">
        <v>0</v>
      </c>
      <c r="H24">
        <v>0</v>
      </c>
      <c r="I24" t="s">
        <v>615</v>
      </c>
      <c r="J24" s="1">
        <v>11115942.460000001</v>
      </c>
      <c r="K24" s="1">
        <v>7982821.8899999997</v>
      </c>
      <c r="L24" s="1">
        <v>-3133120.57</v>
      </c>
    </row>
    <row r="25" spans="1:12" x14ac:dyDescent="0.25">
      <c r="A25">
        <v>40</v>
      </c>
      <c r="B25">
        <v>18</v>
      </c>
      <c r="C25" t="s">
        <v>636</v>
      </c>
      <c r="D25" t="s">
        <v>637</v>
      </c>
      <c r="E25">
        <v>222</v>
      </c>
      <c r="F25">
        <v>3</v>
      </c>
      <c r="G25">
        <v>0</v>
      </c>
      <c r="H25">
        <v>0</v>
      </c>
      <c r="I25" t="s">
        <v>615</v>
      </c>
      <c r="J25" s="1">
        <v>0</v>
      </c>
      <c r="K25" s="1">
        <v>0</v>
      </c>
      <c r="L25" s="1">
        <v>0</v>
      </c>
    </row>
    <row r="26" spans="1:12" x14ac:dyDescent="0.25">
      <c r="A26">
        <v>40</v>
      </c>
      <c r="B26">
        <v>18</v>
      </c>
      <c r="C26" t="s">
        <v>636</v>
      </c>
      <c r="D26" t="s">
        <v>637</v>
      </c>
      <c r="E26">
        <v>281</v>
      </c>
      <c r="F26">
        <v>3</v>
      </c>
      <c r="G26">
        <v>0</v>
      </c>
      <c r="H26">
        <v>0</v>
      </c>
      <c r="I26" t="s">
        <v>615</v>
      </c>
      <c r="J26" s="1">
        <v>0</v>
      </c>
      <c r="K26" s="1">
        <v>0</v>
      </c>
      <c r="L26" s="1">
        <v>0</v>
      </c>
    </row>
    <row r="27" spans="1:12" x14ac:dyDescent="0.25">
      <c r="A27">
        <v>40</v>
      </c>
      <c r="B27">
        <v>18</v>
      </c>
      <c r="C27" t="s">
        <v>639</v>
      </c>
      <c r="D27" t="s">
        <v>640</v>
      </c>
      <c r="E27">
        <v>380</v>
      </c>
      <c r="F27">
        <v>3</v>
      </c>
      <c r="G27">
        <v>0</v>
      </c>
      <c r="H27">
        <v>0</v>
      </c>
      <c r="I27" t="s">
        <v>615</v>
      </c>
      <c r="J27" s="1">
        <v>9346808.2300000004</v>
      </c>
      <c r="K27" s="1">
        <v>7258719.1699999999</v>
      </c>
      <c r="L27" s="1">
        <v>-2088089.06</v>
      </c>
    </row>
    <row r="28" spans="1:12" x14ac:dyDescent="0.25">
      <c r="A28">
        <v>40</v>
      </c>
      <c r="B28">
        <v>18</v>
      </c>
      <c r="C28" t="s">
        <v>639</v>
      </c>
      <c r="D28" t="s">
        <v>640</v>
      </c>
      <c r="E28">
        <v>480</v>
      </c>
      <c r="F28">
        <v>3</v>
      </c>
      <c r="G28">
        <v>0</v>
      </c>
      <c r="H28">
        <v>0</v>
      </c>
      <c r="I28" t="s">
        <v>615</v>
      </c>
      <c r="J28" s="1">
        <v>18734832.699999999</v>
      </c>
      <c r="K28" s="1">
        <v>12809048.66</v>
      </c>
      <c r="L28" s="1">
        <v>-5925784.04</v>
      </c>
    </row>
    <row r="29" spans="1:12" x14ac:dyDescent="0.25">
      <c r="A29">
        <v>40</v>
      </c>
      <c r="B29">
        <v>18</v>
      </c>
      <c r="C29" t="s">
        <v>639</v>
      </c>
      <c r="D29" t="s">
        <v>640</v>
      </c>
      <c r="E29">
        <v>600</v>
      </c>
      <c r="F29">
        <v>3</v>
      </c>
      <c r="G29">
        <v>0</v>
      </c>
      <c r="H29">
        <v>0</v>
      </c>
      <c r="I29" t="s">
        <v>615</v>
      </c>
      <c r="J29" s="1">
        <v>0</v>
      </c>
      <c r="K29" s="1">
        <v>570681872.27999997</v>
      </c>
      <c r="L29" s="1">
        <v>570681872.27999997</v>
      </c>
    </row>
    <row r="30" spans="1:12" x14ac:dyDescent="0.25">
      <c r="A30">
        <v>40</v>
      </c>
      <c r="B30">
        <v>18</v>
      </c>
      <c r="C30" t="s">
        <v>636</v>
      </c>
      <c r="D30" t="s">
        <v>637</v>
      </c>
      <c r="E30">
        <v>610</v>
      </c>
      <c r="F30">
        <v>3</v>
      </c>
      <c r="G30">
        <v>0</v>
      </c>
      <c r="H30">
        <v>0</v>
      </c>
      <c r="I30" t="s">
        <v>642</v>
      </c>
      <c r="J30" s="1">
        <v>0</v>
      </c>
      <c r="K30" s="1">
        <v>0</v>
      </c>
      <c r="L30" s="1">
        <v>0</v>
      </c>
    </row>
    <row r="31" spans="1:12" x14ac:dyDescent="0.25">
      <c r="A31">
        <v>40</v>
      </c>
      <c r="B31">
        <v>18</v>
      </c>
      <c r="C31" t="s">
        <v>636</v>
      </c>
      <c r="D31" t="s">
        <v>637</v>
      </c>
      <c r="E31">
        <v>630</v>
      </c>
      <c r="F31">
        <v>12</v>
      </c>
      <c r="G31">
        <v>3</v>
      </c>
      <c r="H31">
        <v>0</v>
      </c>
      <c r="I31" t="s">
        <v>643</v>
      </c>
      <c r="J31" s="1">
        <v>0</v>
      </c>
      <c r="K31" s="1">
        <v>27150657.050000001</v>
      </c>
      <c r="L31" s="1">
        <v>27150657.050000001</v>
      </c>
    </row>
    <row r="32" spans="1:12" x14ac:dyDescent="0.25">
      <c r="A32">
        <v>40</v>
      </c>
      <c r="B32">
        <v>18</v>
      </c>
      <c r="C32" t="s">
        <v>636</v>
      </c>
      <c r="D32" t="s">
        <v>637</v>
      </c>
      <c r="E32">
        <v>630</v>
      </c>
      <c r="F32">
        <v>20</v>
      </c>
      <c r="G32">
        <v>1</v>
      </c>
      <c r="H32">
        <v>3</v>
      </c>
      <c r="I32" t="s">
        <v>615</v>
      </c>
      <c r="J32" s="1">
        <v>0</v>
      </c>
      <c r="K32" s="1">
        <v>49207.49</v>
      </c>
      <c r="L32" s="1">
        <v>49207.49</v>
      </c>
    </row>
    <row r="33" spans="1:12" x14ac:dyDescent="0.25">
      <c r="A33">
        <v>40</v>
      </c>
      <c r="B33">
        <v>18</v>
      </c>
      <c r="C33" t="s">
        <v>636</v>
      </c>
      <c r="D33" t="s">
        <v>637</v>
      </c>
      <c r="E33">
        <v>632</v>
      </c>
      <c r="F33">
        <v>12</v>
      </c>
      <c r="G33">
        <v>3</v>
      </c>
      <c r="H33">
        <v>0</v>
      </c>
      <c r="I33" t="s">
        <v>643</v>
      </c>
      <c r="J33" s="1">
        <v>0</v>
      </c>
      <c r="K33" s="1">
        <v>0</v>
      </c>
      <c r="L33" s="1">
        <v>0</v>
      </c>
    </row>
    <row r="34" spans="1:12" x14ac:dyDescent="0.25">
      <c r="A34">
        <v>40</v>
      </c>
      <c r="B34">
        <v>18</v>
      </c>
      <c r="C34" t="s">
        <v>639</v>
      </c>
      <c r="D34" t="s">
        <v>640</v>
      </c>
      <c r="E34">
        <v>642</v>
      </c>
      <c r="F34">
        <v>3</v>
      </c>
      <c r="G34">
        <v>0</v>
      </c>
      <c r="H34">
        <v>0</v>
      </c>
      <c r="I34" t="s">
        <v>615</v>
      </c>
      <c r="J34" s="1">
        <v>0</v>
      </c>
      <c r="K34" s="1">
        <v>0</v>
      </c>
      <c r="L34" s="1">
        <v>0</v>
      </c>
    </row>
    <row r="35" spans="1:12" x14ac:dyDescent="0.25">
      <c r="A35">
        <v>40</v>
      </c>
      <c r="B35">
        <v>18</v>
      </c>
      <c r="C35" t="s">
        <v>639</v>
      </c>
      <c r="D35" t="s">
        <v>640</v>
      </c>
      <c r="E35">
        <v>649</v>
      </c>
      <c r="F35">
        <v>3</v>
      </c>
      <c r="G35">
        <v>0</v>
      </c>
      <c r="H35">
        <v>0</v>
      </c>
      <c r="I35" t="s">
        <v>615</v>
      </c>
      <c r="J35" s="1">
        <v>0</v>
      </c>
      <c r="K35" s="1">
        <v>0</v>
      </c>
      <c r="L35" s="1">
        <v>0</v>
      </c>
    </row>
    <row r="36" spans="1:12" x14ac:dyDescent="0.25">
      <c r="A36">
        <v>40</v>
      </c>
      <c r="B36">
        <v>18</v>
      </c>
      <c r="D36" t="s">
        <v>632</v>
      </c>
      <c r="E36">
        <v>0</v>
      </c>
      <c r="F36">
        <v>0</v>
      </c>
      <c r="G36">
        <v>0</v>
      </c>
      <c r="H36">
        <v>0</v>
      </c>
      <c r="I36" t="s">
        <v>644</v>
      </c>
      <c r="J36" s="1">
        <v>0</v>
      </c>
      <c r="K36" s="1">
        <v>22620458.059999999</v>
      </c>
      <c r="L36" s="1">
        <v>22620458.059999999</v>
      </c>
    </row>
    <row r="37" spans="1:12" x14ac:dyDescent="0.25">
      <c r="A37">
        <v>40</v>
      </c>
      <c r="B37">
        <v>18</v>
      </c>
      <c r="C37" t="s">
        <v>636</v>
      </c>
      <c r="D37" t="s">
        <v>637</v>
      </c>
      <c r="E37">
        <v>120</v>
      </c>
      <c r="F37">
        <v>4</v>
      </c>
      <c r="G37">
        <v>0</v>
      </c>
      <c r="H37">
        <v>0</v>
      </c>
      <c r="I37" t="s">
        <v>645</v>
      </c>
      <c r="J37" s="1">
        <v>0</v>
      </c>
      <c r="K37" s="1">
        <v>0</v>
      </c>
      <c r="L37" s="1">
        <v>0</v>
      </c>
    </row>
    <row r="38" spans="1:12" x14ac:dyDescent="0.25">
      <c r="A38">
        <v>40</v>
      </c>
      <c r="B38">
        <v>18</v>
      </c>
      <c r="C38" t="s">
        <v>636</v>
      </c>
      <c r="D38" t="s">
        <v>637</v>
      </c>
      <c r="E38">
        <v>121</v>
      </c>
      <c r="F38">
        <v>4</v>
      </c>
      <c r="G38">
        <v>0</v>
      </c>
      <c r="H38">
        <v>0</v>
      </c>
      <c r="I38" t="s">
        <v>645</v>
      </c>
      <c r="J38" s="1">
        <v>0</v>
      </c>
      <c r="K38" s="1">
        <v>0</v>
      </c>
      <c r="L38" s="1">
        <v>0</v>
      </c>
    </row>
    <row r="39" spans="1:12" x14ac:dyDescent="0.25">
      <c r="A39">
        <v>40</v>
      </c>
      <c r="B39">
        <v>18</v>
      </c>
      <c r="C39" t="s">
        <v>636</v>
      </c>
      <c r="D39" t="s">
        <v>637</v>
      </c>
      <c r="E39">
        <v>122</v>
      </c>
      <c r="F39">
        <v>4</v>
      </c>
      <c r="G39">
        <v>0</v>
      </c>
      <c r="H39">
        <v>0</v>
      </c>
      <c r="I39" t="s">
        <v>645</v>
      </c>
      <c r="J39" s="1">
        <v>0</v>
      </c>
      <c r="K39" s="1">
        <v>0</v>
      </c>
      <c r="L39" s="1">
        <v>0</v>
      </c>
    </row>
    <row r="40" spans="1:12" x14ac:dyDescent="0.25">
      <c r="A40">
        <v>40</v>
      </c>
      <c r="B40">
        <v>18</v>
      </c>
      <c r="C40" t="s">
        <v>636</v>
      </c>
      <c r="D40" t="s">
        <v>637</v>
      </c>
      <c r="E40">
        <v>220</v>
      </c>
      <c r="F40">
        <v>4</v>
      </c>
      <c r="G40">
        <v>0</v>
      </c>
      <c r="H40">
        <v>0</v>
      </c>
      <c r="I40" t="s">
        <v>645</v>
      </c>
      <c r="J40" s="1">
        <v>0</v>
      </c>
      <c r="K40" s="1">
        <v>0</v>
      </c>
      <c r="L40" s="1">
        <v>0</v>
      </c>
    </row>
    <row r="41" spans="1:12" x14ac:dyDescent="0.25">
      <c r="A41">
        <v>40</v>
      </c>
      <c r="B41">
        <v>18</v>
      </c>
      <c r="C41" t="s">
        <v>636</v>
      </c>
      <c r="D41" t="s">
        <v>637</v>
      </c>
      <c r="E41">
        <v>222</v>
      </c>
      <c r="F41">
        <v>4</v>
      </c>
      <c r="G41">
        <v>0</v>
      </c>
      <c r="H41">
        <v>0</v>
      </c>
      <c r="I41" t="s">
        <v>645</v>
      </c>
      <c r="J41" s="1">
        <v>0</v>
      </c>
      <c r="K41" s="1">
        <v>0</v>
      </c>
      <c r="L41" s="1">
        <v>0</v>
      </c>
    </row>
    <row r="42" spans="1:12" x14ac:dyDescent="0.25">
      <c r="A42">
        <v>40</v>
      </c>
      <c r="B42">
        <v>18</v>
      </c>
      <c r="C42" t="s">
        <v>639</v>
      </c>
      <c r="D42" t="s">
        <v>640</v>
      </c>
      <c r="E42">
        <v>600</v>
      </c>
      <c r="F42">
        <v>4</v>
      </c>
      <c r="G42">
        <v>0</v>
      </c>
      <c r="H42">
        <v>0</v>
      </c>
      <c r="I42" t="s">
        <v>644</v>
      </c>
      <c r="J42" s="1">
        <v>0</v>
      </c>
      <c r="K42" s="1">
        <v>22620458.059999999</v>
      </c>
      <c r="L42" s="1">
        <v>22620458.059999999</v>
      </c>
    </row>
    <row r="43" spans="1:12" x14ac:dyDescent="0.25">
      <c r="A43">
        <v>40</v>
      </c>
      <c r="B43">
        <v>18</v>
      </c>
      <c r="C43" t="s">
        <v>636</v>
      </c>
      <c r="D43" t="s">
        <v>637</v>
      </c>
      <c r="E43">
        <v>630</v>
      </c>
      <c r="F43">
        <v>12</v>
      </c>
      <c r="G43">
        <v>4</v>
      </c>
      <c r="H43">
        <v>0</v>
      </c>
      <c r="I43" t="s">
        <v>646</v>
      </c>
      <c r="J43" s="1">
        <v>0</v>
      </c>
      <c r="K43" s="1">
        <v>0</v>
      </c>
      <c r="L43" s="1">
        <v>0</v>
      </c>
    </row>
    <row r="44" spans="1:12" x14ac:dyDescent="0.25">
      <c r="A44">
        <v>40</v>
      </c>
      <c r="B44">
        <v>18</v>
      </c>
      <c r="C44" t="s">
        <v>636</v>
      </c>
      <c r="D44" t="s">
        <v>637</v>
      </c>
      <c r="E44">
        <v>630</v>
      </c>
      <c r="F44">
        <v>20</v>
      </c>
      <c r="G44">
        <v>1</v>
      </c>
      <c r="H44">
        <v>4</v>
      </c>
      <c r="I44" t="s">
        <v>645</v>
      </c>
      <c r="J44" s="1">
        <v>0</v>
      </c>
      <c r="K44" s="1">
        <v>0</v>
      </c>
      <c r="L44" s="1">
        <v>0</v>
      </c>
    </row>
    <row r="45" spans="1:12" x14ac:dyDescent="0.25">
      <c r="A45">
        <v>40</v>
      </c>
      <c r="B45">
        <v>18</v>
      </c>
      <c r="C45" t="s">
        <v>636</v>
      </c>
      <c r="D45" t="s">
        <v>637</v>
      </c>
      <c r="E45">
        <v>632</v>
      </c>
      <c r="F45">
        <v>12</v>
      </c>
      <c r="G45">
        <v>4</v>
      </c>
      <c r="H45">
        <v>0</v>
      </c>
      <c r="I45" t="s">
        <v>646</v>
      </c>
      <c r="J45" s="1">
        <v>0</v>
      </c>
      <c r="K45" s="1">
        <v>0</v>
      </c>
      <c r="L45" s="1">
        <v>0</v>
      </c>
    </row>
    <row r="46" spans="1:12" x14ac:dyDescent="0.25">
      <c r="A46">
        <v>40</v>
      </c>
      <c r="B46">
        <v>18</v>
      </c>
      <c r="C46" t="s">
        <v>639</v>
      </c>
      <c r="D46" t="s">
        <v>640</v>
      </c>
      <c r="E46">
        <v>642</v>
      </c>
      <c r="F46">
        <v>4</v>
      </c>
      <c r="G46">
        <v>0</v>
      </c>
      <c r="H46">
        <v>0</v>
      </c>
      <c r="I46" t="s">
        <v>644</v>
      </c>
      <c r="J46" s="1">
        <v>0</v>
      </c>
      <c r="K46" s="1">
        <v>0</v>
      </c>
      <c r="L46" s="1">
        <v>0</v>
      </c>
    </row>
    <row r="47" spans="1:12" x14ac:dyDescent="0.25">
      <c r="A47">
        <v>40</v>
      </c>
      <c r="B47">
        <v>18</v>
      </c>
      <c r="C47" t="s">
        <v>639</v>
      </c>
      <c r="D47" t="s">
        <v>640</v>
      </c>
      <c r="E47">
        <v>649</v>
      </c>
      <c r="F47">
        <v>4</v>
      </c>
      <c r="G47">
        <v>0</v>
      </c>
      <c r="H47">
        <v>0</v>
      </c>
      <c r="I47" t="s">
        <v>644</v>
      </c>
      <c r="J47" s="1">
        <v>0</v>
      </c>
      <c r="K47" s="1">
        <v>0</v>
      </c>
      <c r="L47" s="1">
        <v>0</v>
      </c>
    </row>
    <row r="48" spans="1:12" x14ac:dyDescent="0.25">
      <c r="A48">
        <v>40</v>
      </c>
      <c r="B48">
        <v>18</v>
      </c>
      <c r="D48" t="s">
        <v>632</v>
      </c>
      <c r="E48">
        <v>0</v>
      </c>
      <c r="F48">
        <v>0</v>
      </c>
      <c r="G48">
        <v>0</v>
      </c>
      <c r="H48">
        <v>0</v>
      </c>
      <c r="I48" t="s">
        <v>647</v>
      </c>
      <c r="J48" s="1">
        <v>-10713963.68</v>
      </c>
      <c r="K48" s="1">
        <v>66330506.030000001</v>
      </c>
      <c r="L48" s="1">
        <v>77044469.709999993</v>
      </c>
    </row>
    <row r="49" spans="1:12" x14ac:dyDescent="0.25">
      <c r="A49">
        <v>40</v>
      </c>
      <c r="B49">
        <v>18</v>
      </c>
      <c r="C49" t="s">
        <v>636</v>
      </c>
      <c r="D49" t="s">
        <v>637</v>
      </c>
      <c r="E49">
        <v>120</v>
      </c>
      <c r="F49">
        <v>5</v>
      </c>
      <c r="G49">
        <v>0</v>
      </c>
      <c r="H49">
        <v>0</v>
      </c>
      <c r="I49" t="s">
        <v>648</v>
      </c>
      <c r="J49" s="1">
        <v>0</v>
      </c>
      <c r="K49" s="1">
        <v>351.38</v>
      </c>
      <c r="L49" s="1">
        <v>351.38</v>
      </c>
    </row>
    <row r="50" spans="1:12" x14ac:dyDescent="0.25">
      <c r="A50">
        <v>40</v>
      </c>
      <c r="B50">
        <v>18</v>
      </c>
      <c r="C50" t="s">
        <v>636</v>
      </c>
      <c r="D50" t="s">
        <v>637</v>
      </c>
      <c r="E50">
        <v>121</v>
      </c>
      <c r="F50">
        <v>5</v>
      </c>
      <c r="G50">
        <v>0</v>
      </c>
      <c r="H50">
        <v>0</v>
      </c>
      <c r="I50" t="s">
        <v>648</v>
      </c>
      <c r="J50" s="1">
        <v>0</v>
      </c>
      <c r="K50" s="1">
        <v>0</v>
      </c>
      <c r="L50" s="1">
        <v>0</v>
      </c>
    </row>
    <row r="51" spans="1:12" x14ac:dyDescent="0.25">
      <c r="A51">
        <v>40</v>
      </c>
      <c r="B51">
        <v>18</v>
      </c>
      <c r="C51" t="s">
        <v>636</v>
      </c>
      <c r="D51" t="s">
        <v>637</v>
      </c>
      <c r="E51">
        <v>122</v>
      </c>
      <c r="F51">
        <v>5</v>
      </c>
      <c r="G51">
        <v>0</v>
      </c>
      <c r="H51">
        <v>0</v>
      </c>
      <c r="I51" t="s">
        <v>648</v>
      </c>
      <c r="J51" s="1">
        <v>0</v>
      </c>
      <c r="K51" s="1">
        <v>0</v>
      </c>
      <c r="L51" s="1">
        <v>0</v>
      </c>
    </row>
    <row r="52" spans="1:12" x14ac:dyDescent="0.25">
      <c r="A52">
        <v>40</v>
      </c>
      <c r="B52">
        <v>18</v>
      </c>
      <c r="C52" t="s">
        <v>636</v>
      </c>
      <c r="D52" t="s">
        <v>637</v>
      </c>
      <c r="E52">
        <v>127</v>
      </c>
      <c r="F52">
        <v>5</v>
      </c>
      <c r="G52">
        <v>0</v>
      </c>
      <c r="H52">
        <v>0</v>
      </c>
      <c r="I52" t="s">
        <v>648</v>
      </c>
      <c r="J52" s="1">
        <v>0</v>
      </c>
      <c r="K52" s="1">
        <v>0</v>
      </c>
      <c r="L52" s="1">
        <v>0</v>
      </c>
    </row>
    <row r="53" spans="1:12" x14ac:dyDescent="0.25">
      <c r="A53">
        <v>40</v>
      </c>
      <c r="B53">
        <v>18</v>
      </c>
      <c r="C53" t="s">
        <v>636</v>
      </c>
      <c r="D53" t="s">
        <v>637</v>
      </c>
      <c r="E53">
        <v>127</v>
      </c>
      <c r="F53">
        <v>9</v>
      </c>
      <c r="G53">
        <v>0</v>
      </c>
      <c r="H53">
        <v>0</v>
      </c>
      <c r="I53" t="s">
        <v>649</v>
      </c>
      <c r="J53" s="1">
        <v>0</v>
      </c>
      <c r="K53" s="1">
        <v>0</v>
      </c>
      <c r="L53" s="1">
        <v>0</v>
      </c>
    </row>
    <row r="54" spans="1:12" x14ac:dyDescent="0.25">
      <c r="A54">
        <v>40</v>
      </c>
      <c r="B54">
        <v>18</v>
      </c>
      <c r="C54" t="s">
        <v>636</v>
      </c>
      <c r="D54" t="s">
        <v>637</v>
      </c>
      <c r="E54">
        <v>140</v>
      </c>
      <c r="F54">
        <v>1</v>
      </c>
      <c r="G54">
        <v>1</v>
      </c>
      <c r="H54">
        <v>0</v>
      </c>
      <c r="I54" t="s">
        <v>650</v>
      </c>
      <c r="J54" s="1">
        <v>10711816.52</v>
      </c>
      <c r="K54" s="1">
        <v>10594542.82</v>
      </c>
      <c r="L54" s="1">
        <v>-117273.7</v>
      </c>
    </row>
    <row r="55" spans="1:12" x14ac:dyDescent="0.25">
      <c r="A55">
        <v>40</v>
      </c>
      <c r="B55">
        <v>18</v>
      </c>
      <c r="C55" t="s">
        <v>636</v>
      </c>
      <c r="D55" t="s">
        <v>637</v>
      </c>
      <c r="E55">
        <v>140</v>
      </c>
      <c r="F55">
        <v>1</v>
      </c>
      <c r="G55">
        <v>2</v>
      </c>
      <c r="H55">
        <v>0</v>
      </c>
      <c r="I55" t="s">
        <v>651</v>
      </c>
      <c r="J55" s="1">
        <v>2147.16</v>
      </c>
      <c r="K55" s="1">
        <v>1048.67</v>
      </c>
      <c r="L55" s="1">
        <v>-1098.49</v>
      </c>
    </row>
    <row r="56" spans="1:12" x14ac:dyDescent="0.25">
      <c r="A56">
        <v>40</v>
      </c>
      <c r="B56">
        <v>18</v>
      </c>
      <c r="C56" t="s">
        <v>636</v>
      </c>
      <c r="D56" t="s">
        <v>637</v>
      </c>
      <c r="E56">
        <v>140</v>
      </c>
      <c r="F56">
        <v>1</v>
      </c>
      <c r="G56">
        <v>3</v>
      </c>
      <c r="H56">
        <v>0</v>
      </c>
      <c r="J56" s="1">
        <v>0</v>
      </c>
      <c r="K56" s="1">
        <v>0</v>
      </c>
      <c r="L56" s="1">
        <v>0</v>
      </c>
    </row>
    <row r="57" spans="1:12" x14ac:dyDescent="0.25">
      <c r="A57">
        <v>40</v>
      </c>
      <c r="B57">
        <v>18</v>
      </c>
      <c r="C57" t="s">
        <v>636</v>
      </c>
      <c r="D57" t="s">
        <v>637</v>
      </c>
      <c r="E57">
        <v>140</v>
      </c>
      <c r="F57">
        <v>2</v>
      </c>
      <c r="G57">
        <v>2</v>
      </c>
      <c r="H57">
        <v>0</v>
      </c>
      <c r="I57" t="s">
        <v>652</v>
      </c>
      <c r="J57" s="1">
        <v>0</v>
      </c>
      <c r="K57" s="1">
        <v>0</v>
      </c>
      <c r="L57" s="1">
        <v>0</v>
      </c>
    </row>
    <row r="58" spans="1:12" x14ac:dyDescent="0.25">
      <c r="A58">
        <v>40</v>
      </c>
      <c r="B58">
        <v>18</v>
      </c>
      <c r="C58" t="s">
        <v>636</v>
      </c>
      <c r="D58" t="s">
        <v>637</v>
      </c>
      <c r="E58">
        <v>181</v>
      </c>
      <c r="F58">
        <v>5</v>
      </c>
      <c r="G58">
        <v>0</v>
      </c>
      <c r="H58">
        <v>0</v>
      </c>
      <c r="I58" t="s">
        <v>648</v>
      </c>
      <c r="J58" s="1">
        <v>0</v>
      </c>
      <c r="K58" s="1">
        <v>0</v>
      </c>
      <c r="L58" s="1">
        <v>0</v>
      </c>
    </row>
    <row r="59" spans="1:12" x14ac:dyDescent="0.25">
      <c r="A59">
        <v>40</v>
      </c>
      <c r="B59">
        <v>18</v>
      </c>
      <c r="C59" t="s">
        <v>636</v>
      </c>
      <c r="D59" t="s">
        <v>637</v>
      </c>
      <c r="E59">
        <v>220</v>
      </c>
      <c r="F59">
        <v>5</v>
      </c>
      <c r="G59">
        <v>0</v>
      </c>
      <c r="H59">
        <v>0</v>
      </c>
      <c r="I59" t="s">
        <v>648</v>
      </c>
      <c r="J59" s="1">
        <v>0</v>
      </c>
      <c r="K59" s="1">
        <v>0</v>
      </c>
      <c r="L59" s="1">
        <v>0</v>
      </c>
    </row>
    <row r="60" spans="1:12" x14ac:dyDescent="0.25">
      <c r="A60">
        <v>40</v>
      </c>
      <c r="B60">
        <v>18</v>
      </c>
      <c r="C60" t="s">
        <v>636</v>
      </c>
      <c r="D60" t="s">
        <v>637</v>
      </c>
      <c r="E60">
        <v>222</v>
      </c>
      <c r="F60">
        <v>5</v>
      </c>
      <c r="G60">
        <v>0</v>
      </c>
      <c r="H60">
        <v>0</v>
      </c>
      <c r="I60" t="s">
        <v>648</v>
      </c>
      <c r="J60" s="1">
        <v>0</v>
      </c>
      <c r="K60" s="1">
        <v>0</v>
      </c>
      <c r="L60" s="1">
        <v>0</v>
      </c>
    </row>
    <row r="61" spans="1:12" x14ac:dyDescent="0.25">
      <c r="A61">
        <v>40</v>
      </c>
      <c r="B61">
        <v>18</v>
      </c>
      <c r="C61" t="s">
        <v>636</v>
      </c>
      <c r="D61" t="s">
        <v>637</v>
      </c>
      <c r="E61">
        <v>227</v>
      </c>
      <c r="F61">
        <v>5</v>
      </c>
      <c r="G61">
        <v>0</v>
      </c>
      <c r="H61">
        <v>0</v>
      </c>
      <c r="I61" t="s">
        <v>648</v>
      </c>
      <c r="J61" s="1">
        <v>0</v>
      </c>
      <c r="K61" s="1">
        <v>0</v>
      </c>
      <c r="L61" s="1">
        <v>0</v>
      </c>
    </row>
    <row r="62" spans="1:12" x14ac:dyDescent="0.25">
      <c r="A62">
        <v>40</v>
      </c>
      <c r="B62">
        <v>18</v>
      </c>
      <c r="C62" t="s">
        <v>636</v>
      </c>
      <c r="D62" t="s">
        <v>637</v>
      </c>
      <c r="E62">
        <v>281</v>
      </c>
      <c r="F62">
        <v>5</v>
      </c>
      <c r="G62">
        <v>0</v>
      </c>
      <c r="H62">
        <v>0</v>
      </c>
      <c r="I62" t="s">
        <v>648</v>
      </c>
      <c r="J62" s="1">
        <v>0</v>
      </c>
      <c r="K62" s="1">
        <v>0</v>
      </c>
      <c r="L62" s="1">
        <v>0</v>
      </c>
    </row>
    <row r="63" spans="1:12" x14ac:dyDescent="0.25">
      <c r="A63">
        <v>40</v>
      </c>
      <c r="B63">
        <v>18</v>
      </c>
      <c r="C63" t="s">
        <v>639</v>
      </c>
      <c r="D63" t="s">
        <v>640</v>
      </c>
      <c r="E63">
        <v>380</v>
      </c>
      <c r="F63">
        <v>1</v>
      </c>
      <c r="G63">
        <v>0</v>
      </c>
      <c r="H63">
        <v>0</v>
      </c>
      <c r="J63" s="1">
        <v>0</v>
      </c>
      <c r="K63" s="1">
        <v>0</v>
      </c>
      <c r="L63" s="1">
        <v>0</v>
      </c>
    </row>
    <row r="64" spans="1:12" x14ac:dyDescent="0.25">
      <c r="A64">
        <v>40</v>
      </c>
      <c r="B64">
        <v>18</v>
      </c>
      <c r="C64" t="s">
        <v>639</v>
      </c>
      <c r="D64" t="s">
        <v>640</v>
      </c>
      <c r="E64">
        <v>380</v>
      </c>
      <c r="F64">
        <v>5</v>
      </c>
      <c r="G64">
        <v>0</v>
      </c>
      <c r="H64">
        <v>0</v>
      </c>
      <c r="I64" t="s">
        <v>648</v>
      </c>
      <c r="J64" s="1">
        <v>0</v>
      </c>
      <c r="K64" s="1">
        <v>0</v>
      </c>
      <c r="L64" s="1">
        <v>0</v>
      </c>
    </row>
    <row r="65" spans="1:12" x14ac:dyDescent="0.25">
      <c r="A65">
        <v>40</v>
      </c>
      <c r="B65">
        <v>18</v>
      </c>
      <c r="C65" t="s">
        <v>639</v>
      </c>
      <c r="D65" t="s">
        <v>640</v>
      </c>
      <c r="E65">
        <v>380</v>
      </c>
      <c r="F65">
        <v>6</v>
      </c>
      <c r="G65">
        <v>0</v>
      </c>
      <c r="H65">
        <v>0</v>
      </c>
      <c r="J65" s="1">
        <v>0</v>
      </c>
      <c r="K65" s="1">
        <v>0</v>
      </c>
      <c r="L65" s="1">
        <v>0</v>
      </c>
    </row>
    <row r="66" spans="1:12" x14ac:dyDescent="0.25">
      <c r="A66">
        <v>40</v>
      </c>
      <c r="B66">
        <v>18</v>
      </c>
      <c r="C66" t="s">
        <v>639</v>
      </c>
      <c r="D66" t="s">
        <v>640</v>
      </c>
      <c r="E66">
        <v>480</v>
      </c>
      <c r="F66">
        <v>5</v>
      </c>
      <c r="G66">
        <v>0</v>
      </c>
      <c r="H66">
        <v>0</v>
      </c>
      <c r="I66" t="s">
        <v>648</v>
      </c>
      <c r="J66" s="1">
        <v>0</v>
      </c>
      <c r="K66" s="1">
        <v>0</v>
      </c>
      <c r="L66" s="1">
        <v>0</v>
      </c>
    </row>
    <row r="67" spans="1:12" x14ac:dyDescent="0.25">
      <c r="A67">
        <v>40</v>
      </c>
      <c r="B67">
        <v>18</v>
      </c>
      <c r="C67" t="s">
        <v>639</v>
      </c>
      <c r="D67" t="s">
        <v>640</v>
      </c>
      <c r="E67">
        <v>480</v>
      </c>
      <c r="F67">
        <v>6</v>
      </c>
      <c r="G67">
        <v>0</v>
      </c>
      <c r="H67">
        <v>0</v>
      </c>
      <c r="J67" s="1">
        <v>0</v>
      </c>
      <c r="K67" s="1">
        <v>0</v>
      </c>
      <c r="L67" s="1">
        <v>0</v>
      </c>
    </row>
    <row r="68" spans="1:12" x14ac:dyDescent="0.25">
      <c r="A68">
        <v>40</v>
      </c>
      <c r="B68">
        <v>18</v>
      </c>
      <c r="C68" t="s">
        <v>639</v>
      </c>
      <c r="D68" t="s">
        <v>640</v>
      </c>
      <c r="E68">
        <v>600</v>
      </c>
      <c r="F68">
        <v>2</v>
      </c>
      <c r="G68">
        <v>0</v>
      </c>
      <c r="H68">
        <v>0</v>
      </c>
      <c r="J68" s="1">
        <v>0</v>
      </c>
      <c r="K68" s="1">
        <v>0</v>
      </c>
      <c r="L68" s="1">
        <v>0</v>
      </c>
    </row>
    <row r="69" spans="1:12" x14ac:dyDescent="0.25">
      <c r="A69">
        <v>40</v>
      </c>
      <c r="B69">
        <v>18</v>
      </c>
      <c r="C69" t="s">
        <v>639</v>
      </c>
      <c r="D69" t="s">
        <v>640</v>
      </c>
      <c r="E69">
        <v>600</v>
      </c>
      <c r="F69">
        <v>5</v>
      </c>
      <c r="G69">
        <v>0</v>
      </c>
      <c r="H69">
        <v>0</v>
      </c>
      <c r="I69" t="s">
        <v>647</v>
      </c>
      <c r="J69" s="1">
        <v>0</v>
      </c>
      <c r="K69" s="1">
        <v>77668714.590000004</v>
      </c>
      <c r="L69" s="1">
        <v>77668714.590000004</v>
      </c>
    </row>
    <row r="70" spans="1:12" x14ac:dyDescent="0.25">
      <c r="A70">
        <v>40</v>
      </c>
      <c r="B70">
        <v>18</v>
      </c>
      <c r="C70" t="s">
        <v>636</v>
      </c>
      <c r="D70" t="s">
        <v>637</v>
      </c>
      <c r="E70">
        <v>610</v>
      </c>
      <c r="F70">
        <v>5</v>
      </c>
      <c r="G70">
        <v>0</v>
      </c>
      <c r="H70">
        <v>0</v>
      </c>
      <c r="J70" s="1">
        <v>0</v>
      </c>
      <c r="K70" s="1">
        <v>0</v>
      </c>
      <c r="L70" s="1">
        <v>0</v>
      </c>
    </row>
    <row r="71" spans="1:12" x14ac:dyDescent="0.25">
      <c r="A71">
        <v>40</v>
      </c>
      <c r="B71">
        <v>18</v>
      </c>
      <c r="C71" t="s">
        <v>636</v>
      </c>
      <c r="D71" t="s">
        <v>637</v>
      </c>
      <c r="E71">
        <v>630</v>
      </c>
      <c r="F71">
        <v>12</v>
      </c>
      <c r="G71">
        <v>5</v>
      </c>
      <c r="H71">
        <v>0</v>
      </c>
      <c r="I71" t="s">
        <v>653</v>
      </c>
      <c r="J71" s="1">
        <v>0</v>
      </c>
      <c r="K71" s="1">
        <v>742265.69</v>
      </c>
      <c r="L71" s="1">
        <v>742265.69</v>
      </c>
    </row>
    <row r="72" spans="1:12" x14ac:dyDescent="0.25">
      <c r="A72">
        <v>40</v>
      </c>
      <c r="B72">
        <v>18</v>
      </c>
      <c r="C72" t="s">
        <v>636</v>
      </c>
      <c r="D72" t="s">
        <v>637</v>
      </c>
      <c r="E72">
        <v>630</v>
      </c>
      <c r="F72">
        <v>20</v>
      </c>
      <c r="G72">
        <v>1</v>
      </c>
      <c r="H72">
        <v>5</v>
      </c>
      <c r="I72" t="s">
        <v>648</v>
      </c>
      <c r="J72" s="1">
        <v>0</v>
      </c>
      <c r="K72" s="1">
        <v>0</v>
      </c>
      <c r="L72" s="1">
        <v>0</v>
      </c>
    </row>
    <row r="73" spans="1:12" x14ac:dyDescent="0.25">
      <c r="A73">
        <v>40</v>
      </c>
      <c r="B73">
        <v>18</v>
      </c>
      <c r="C73" t="s">
        <v>636</v>
      </c>
      <c r="D73" t="s">
        <v>637</v>
      </c>
      <c r="E73">
        <v>630</v>
      </c>
      <c r="F73">
        <v>20</v>
      </c>
      <c r="G73">
        <v>2</v>
      </c>
      <c r="H73">
        <v>0</v>
      </c>
      <c r="I73" t="s">
        <v>654</v>
      </c>
      <c r="J73" s="1">
        <v>0</v>
      </c>
      <c r="K73" s="1">
        <v>0</v>
      </c>
      <c r="L73" s="1">
        <v>0</v>
      </c>
    </row>
    <row r="74" spans="1:12" x14ac:dyDescent="0.25">
      <c r="A74">
        <v>40</v>
      </c>
      <c r="B74">
        <v>18</v>
      </c>
      <c r="C74" t="s">
        <v>636</v>
      </c>
      <c r="D74" t="s">
        <v>637</v>
      </c>
      <c r="E74">
        <v>630</v>
      </c>
      <c r="F74">
        <v>20</v>
      </c>
      <c r="G74">
        <v>99</v>
      </c>
      <c r="H74">
        <v>0</v>
      </c>
      <c r="J74" s="1">
        <v>0</v>
      </c>
      <c r="K74" s="1">
        <v>0</v>
      </c>
      <c r="L74" s="1">
        <v>0</v>
      </c>
    </row>
    <row r="75" spans="1:12" x14ac:dyDescent="0.25">
      <c r="A75">
        <v>40</v>
      </c>
      <c r="B75">
        <v>18</v>
      </c>
      <c r="C75" t="s">
        <v>636</v>
      </c>
      <c r="D75" t="s">
        <v>637</v>
      </c>
      <c r="E75">
        <v>632</v>
      </c>
      <c r="F75">
        <v>12</v>
      </c>
      <c r="G75">
        <v>5</v>
      </c>
      <c r="H75">
        <v>0</v>
      </c>
      <c r="I75" t="s">
        <v>653</v>
      </c>
      <c r="J75" s="1">
        <v>0</v>
      </c>
      <c r="K75" s="1">
        <v>0</v>
      </c>
      <c r="L75" s="1">
        <v>0</v>
      </c>
    </row>
    <row r="76" spans="1:12" x14ac:dyDescent="0.25">
      <c r="A76">
        <v>40</v>
      </c>
      <c r="B76">
        <v>18</v>
      </c>
      <c r="C76" t="s">
        <v>639</v>
      </c>
      <c r="D76" t="s">
        <v>640</v>
      </c>
      <c r="E76">
        <v>642</v>
      </c>
      <c r="F76">
        <v>2</v>
      </c>
      <c r="G76">
        <v>0</v>
      </c>
      <c r="H76">
        <v>0</v>
      </c>
      <c r="J76" s="1">
        <v>0</v>
      </c>
      <c r="K76" s="1">
        <v>0</v>
      </c>
      <c r="L76" s="1">
        <v>0</v>
      </c>
    </row>
    <row r="77" spans="1:12" x14ac:dyDescent="0.25">
      <c r="A77">
        <v>40</v>
      </c>
      <c r="B77">
        <v>18</v>
      </c>
      <c r="C77" t="s">
        <v>639</v>
      </c>
      <c r="D77" t="s">
        <v>640</v>
      </c>
      <c r="E77">
        <v>642</v>
      </c>
      <c r="F77">
        <v>5</v>
      </c>
      <c r="G77">
        <v>0</v>
      </c>
      <c r="H77">
        <v>0</v>
      </c>
      <c r="I77" t="s">
        <v>647</v>
      </c>
      <c r="J77" s="1">
        <v>0</v>
      </c>
      <c r="K77" s="1">
        <v>0</v>
      </c>
      <c r="L77" s="1">
        <v>0</v>
      </c>
    </row>
    <row r="78" spans="1:12" x14ac:dyDescent="0.25">
      <c r="A78">
        <v>40</v>
      </c>
      <c r="B78">
        <v>18</v>
      </c>
      <c r="C78" t="s">
        <v>639</v>
      </c>
      <c r="D78" t="s">
        <v>640</v>
      </c>
      <c r="E78">
        <v>649</v>
      </c>
      <c r="F78">
        <v>2</v>
      </c>
      <c r="G78">
        <v>0</v>
      </c>
      <c r="H78">
        <v>0</v>
      </c>
      <c r="J78" s="1">
        <v>0</v>
      </c>
      <c r="K78" s="1">
        <v>0</v>
      </c>
      <c r="L78" s="1">
        <v>0</v>
      </c>
    </row>
    <row r="79" spans="1:12" x14ac:dyDescent="0.25">
      <c r="A79">
        <v>40</v>
      </c>
      <c r="B79">
        <v>18</v>
      </c>
      <c r="C79" t="s">
        <v>639</v>
      </c>
      <c r="D79" t="s">
        <v>640</v>
      </c>
      <c r="E79">
        <v>649</v>
      </c>
      <c r="F79">
        <v>5</v>
      </c>
      <c r="G79">
        <v>0</v>
      </c>
      <c r="H79">
        <v>0</v>
      </c>
      <c r="I79" t="s">
        <v>647</v>
      </c>
      <c r="J79" s="1">
        <v>0</v>
      </c>
      <c r="K79" s="1">
        <v>0</v>
      </c>
      <c r="L79" s="1">
        <v>0</v>
      </c>
    </row>
    <row r="80" spans="1:12" x14ac:dyDescent="0.25">
      <c r="A80">
        <v>40</v>
      </c>
      <c r="B80">
        <v>18</v>
      </c>
      <c r="D80" t="s">
        <v>632</v>
      </c>
      <c r="E80">
        <v>0</v>
      </c>
      <c r="F80">
        <v>0</v>
      </c>
      <c r="G80">
        <v>0</v>
      </c>
      <c r="H80">
        <v>0</v>
      </c>
      <c r="I80" t="s">
        <v>655</v>
      </c>
      <c r="J80" s="1">
        <v>0</v>
      </c>
      <c r="K80" s="1">
        <v>159351566.43000001</v>
      </c>
      <c r="L80" s="1">
        <v>159351566.43000001</v>
      </c>
    </row>
    <row r="81" spans="1:12" x14ac:dyDescent="0.25">
      <c r="A81">
        <v>40</v>
      </c>
      <c r="B81">
        <v>18</v>
      </c>
      <c r="C81" t="s">
        <v>639</v>
      </c>
      <c r="D81" t="s">
        <v>640</v>
      </c>
      <c r="E81">
        <v>600</v>
      </c>
      <c r="F81">
        <v>6</v>
      </c>
      <c r="G81">
        <v>0</v>
      </c>
      <c r="H81">
        <v>0</v>
      </c>
      <c r="I81" t="s">
        <v>656</v>
      </c>
      <c r="J81" s="1">
        <v>0</v>
      </c>
      <c r="K81" s="1">
        <v>161158305.55000001</v>
      </c>
      <c r="L81" s="1">
        <v>161158305.55000001</v>
      </c>
    </row>
    <row r="82" spans="1:12" x14ac:dyDescent="0.25">
      <c r="A82">
        <v>40</v>
      </c>
      <c r="B82">
        <v>18</v>
      </c>
      <c r="C82" t="s">
        <v>636</v>
      </c>
      <c r="D82" t="s">
        <v>637</v>
      </c>
      <c r="E82">
        <v>630</v>
      </c>
      <c r="F82">
        <v>12</v>
      </c>
      <c r="G82">
        <v>6</v>
      </c>
      <c r="H82">
        <v>0</v>
      </c>
      <c r="J82" s="1">
        <v>0</v>
      </c>
      <c r="K82" s="1">
        <v>1806739.12</v>
      </c>
      <c r="L82" s="1">
        <v>1806739.12</v>
      </c>
    </row>
    <row r="83" spans="1:12" x14ac:dyDescent="0.25">
      <c r="A83">
        <v>40</v>
      </c>
      <c r="B83">
        <v>18</v>
      </c>
      <c r="C83" t="s">
        <v>636</v>
      </c>
      <c r="D83" t="s">
        <v>637</v>
      </c>
      <c r="E83">
        <v>632</v>
      </c>
      <c r="F83">
        <v>12</v>
      </c>
      <c r="G83">
        <v>6</v>
      </c>
      <c r="H83">
        <v>0</v>
      </c>
      <c r="J83" s="1">
        <v>0</v>
      </c>
      <c r="K83" s="1">
        <v>0</v>
      </c>
      <c r="L83" s="1">
        <v>0</v>
      </c>
    </row>
    <row r="84" spans="1:12" x14ac:dyDescent="0.25">
      <c r="A84">
        <v>40</v>
      </c>
      <c r="B84">
        <v>18</v>
      </c>
      <c r="C84" t="s">
        <v>639</v>
      </c>
      <c r="D84" t="s">
        <v>640</v>
      </c>
      <c r="E84">
        <v>642</v>
      </c>
      <c r="F84">
        <v>6</v>
      </c>
      <c r="G84">
        <v>0</v>
      </c>
      <c r="H84">
        <v>0</v>
      </c>
      <c r="I84" t="s">
        <v>656</v>
      </c>
      <c r="J84" s="1">
        <v>0</v>
      </c>
      <c r="K84" s="1">
        <v>0</v>
      </c>
      <c r="L84" s="1">
        <v>0</v>
      </c>
    </row>
    <row r="85" spans="1:12" x14ac:dyDescent="0.25">
      <c r="A85">
        <v>40</v>
      </c>
      <c r="B85">
        <v>18</v>
      </c>
      <c r="C85" t="s">
        <v>639</v>
      </c>
      <c r="D85" t="s">
        <v>640</v>
      </c>
      <c r="E85">
        <v>649</v>
      </c>
      <c r="F85">
        <v>6</v>
      </c>
      <c r="G85">
        <v>0</v>
      </c>
      <c r="H85">
        <v>0</v>
      </c>
      <c r="I85" t="s">
        <v>656</v>
      </c>
      <c r="J85" s="1">
        <v>0</v>
      </c>
      <c r="K85" s="1">
        <v>0</v>
      </c>
      <c r="L85" s="1">
        <v>0</v>
      </c>
    </row>
    <row r="86" spans="1:12" x14ac:dyDescent="0.25">
      <c r="A86">
        <v>40</v>
      </c>
      <c r="B86">
        <v>18</v>
      </c>
      <c r="D86" t="s">
        <v>632</v>
      </c>
      <c r="E86">
        <v>0</v>
      </c>
      <c r="F86">
        <v>0</v>
      </c>
      <c r="G86">
        <v>0</v>
      </c>
      <c r="H86">
        <v>0</v>
      </c>
      <c r="I86" t="s">
        <v>657</v>
      </c>
      <c r="J86" s="1">
        <v>-963670.73</v>
      </c>
      <c r="K86" s="1">
        <v>538951357.41999996</v>
      </c>
      <c r="L86" s="1">
        <v>539915028.14999998</v>
      </c>
    </row>
    <row r="87" spans="1:12" x14ac:dyDescent="0.25">
      <c r="A87">
        <v>40</v>
      </c>
      <c r="B87">
        <v>18</v>
      </c>
      <c r="D87" t="s">
        <v>632</v>
      </c>
      <c r="E87">
        <v>0</v>
      </c>
      <c r="F87">
        <v>0</v>
      </c>
      <c r="G87">
        <v>0</v>
      </c>
      <c r="H87">
        <v>0</v>
      </c>
      <c r="I87" t="s">
        <v>658</v>
      </c>
      <c r="J87" s="1">
        <v>0</v>
      </c>
      <c r="K87" s="1">
        <v>96066878.709999993</v>
      </c>
      <c r="L87" s="1">
        <v>96066878.709999993</v>
      </c>
    </row>
    <row r="88" spans="1:12" x14ac:dyDescent="0.25">
      <c r="A88">
        <v>40</v>
      </c>
      <c r="B88">
        <v>18</v>
      </c>
      <c r="C88" t="s">
        <v>636</v>
      </c>
      <c r="D88" t="s">
        <v>640</v>
      </c>
      <c r="E88">
        <v>180</v>
      </c>
      <c r="F88">
        <v>1</v>
      </c>
      <c r="G88">
        <v>0</v>
      </c>
      <c r="H88">
        <v>0</v>
      </c>
      <c r="J88" s="1">
        <v>0</v>
      </c>
      <c r="K88" s="1">
        <v>0</v>
      </c>
      <c r="L88" s="1">
        <v>0</v>
      </c>
    </row>
    <row r="89" spans="1:12" x14ac:dyDescent="0.25">
      <c r="A89">
        <v>40</v>
      </c>
      <c r="B89">
        <v>18</v>
      </c>
      <c r="C89" t="s">
        <v>636</v>
      </c>
      <c r="D89" t="s">
        <v>640</v>
      </c>
      <c r="E89">
        <v>280</v>
      </c>
      <c r="F89">
        <v>1</v>
      </c>
      <c r="G89">
        <v>0</v>
      </c>
      <c r="H89">
        <v>0</v>
      </c>
      <c r="I89" t="s">
        <v>658</v>
      </c>
      <c r="J89" s="1">
        <v>0</v>
      </c>
      <c r="K89" s="1">
        <v>0</v>
      </c>
      <c r="L89" s="1">
        <v>0</v>
      </c>
    </row>
    <row r="90" spans="1:12" x14ac:dyDescent="0.25">
      <c r="A90">
        <v>40</v>
      </c>
      <c r="B90">
        <v>18</v>
      </c>
      <c r="C90" t="s">
        <v>636</v>
      </c>
      <c r="D90" t="s">
        <v>640</v>
      </c>
      <c r="E90">
        <v>280</v>
      </c>
      <c r="F90">
        <v>90</v>
      </c>
      <c r="G90">
        <v>1</v>
      </c>
      <c r="H90">
        <v>0</v>
      </c>
      <c r="I90" t="s">
        <v>658</v>
      </c>
      <c r="J90" s="1">
        <v>0</v>
      </c>
      <c r="K90" s="1">
        <v>0</v>
      </c>
      <c r="L90" s="1">
        <v>0</v>
      </c>
    </row>
    <row r="91" spans="1:12" x14ac:dyDescent="0.25">
      <c r="A91">
        <v>40</v>
      </c>
      <c r="B91">
        <v>18</v>
      </c>
      <c r="C91" t="s">
        <v>636</v>
      </c>
      <c r="D91" t="s">
        <v>640</v>
      </c>
      <c r="E91">
        <v>630</v>
      </c>
      <c r="F91">
        <v>1</v>
      </c>
      <c r="G91">
        <v>0</v>
      </c>
      <c r="H91">
        <v>0</v>
      </c>
      <c r="I91" t="s">
        <v>658</v>
      </c>
      <c r="J91" s="1">
        <v>0</v>
      </c>
      <c r="K91" s="1">
        <v>96066878.709999993</v>
      </c>
      <c r="L91" s="1">
        <v>96066878.709999993</v>
      </c>
    </row>
    <row r="92" spans="1:12" x14ac:dyDescent="0.25">
      <c r="A92">
        <v>40</v>
      </c>
      <c r="B92">
        <v>18</v>
      </c>
      <c r="C92" t="s">
        <v>636</v>
      </c>
      <c r="D92" t="s">
        <v>640</v>
      </c>
      <c r="E92">
        <v>632</v>
      </c>
      <c r="F92">
        <v>1</v>
      </c>
      <c r="G92">
        <v>0</v>
      </c>
      <c r="H92">
        <v>0</v>
      </c>
      <c r="I92" t="s">
        <v>658</v>
      </c>
      <c r="J92" s="1">
        <v>0</v>
      </c>
      <c r="K92" s="1">
        <v>0</v>
      </c>
      <c r="L92" s="1">
        <v>0</v>
      </c>
    </row>
    <row r="93" spans="1:12" x14ac:dyDescent="0.25">
      <c r="A93">
        <v>40</v>
      </c>
      <c r="B93">
        <v>18</v>
      </c>
      <c r="D93" t="s">
        <v>632</v>
      </c>
      <c r="E93">
        <v>0</v>
      </c>
      <c r="F93">
        <v>0</v>
      </c>
      <c r="G93">
        <v>0</v>
      </c>
      <c r="H93">
        <v>0</v>
      </c>
      <c r="I93" t="s">
        <v>659</v>
      </c>
      <c r="J93" s="1">
        <v>0</v>
      </c>
      <c r="K93" s="1">
        <v>15866953.140000001</v>
      </c>
      <c r="L93" s="1">
        <v>15866953.140000001</v>
      </c>
    </row>
    <row r="94" spans="1:12" x14ac:dyDescent="0.25">
      <c r="A94">
        <v>40</v>
      </c>
      <c r="B94">
        <v>18</v>
      </c>
      <c r="C94" t="s">
        <v>636</v>
      </c>
      <c r="D94" t="s">
        <v>640</v>
      </c>
      <c r="E94">
        <v>280</v>
      </c>
      <c r="F94">
        <v>90</v>
      </c>
      <c r="G94">
        <v>2</v>
      </c>
      <c r="H94">
        <v>0</v>
      </c>
      <c r="I94" t="s">
        <v>659</v>
      </c>
      <c r="J94" s="1">
        <v>0</v>
      </c>
      <c r="K94" s="1">
        <v>0</v>
      </c>
      <c r="L94" s="1">
        <v>0</v>
      </c>
    </row>
    <row r="95" spans="1:12" x14ac:dyDescent="0.25">
      <c r="A95">
        <v>40</v>
      </c>
      <c r="B95">
        <v>18</v>
      </c>
      <c r="C95" t="s">
        <v>636</v>
      </c>
      <c r="D95" t="s">
        <v>640</v>
      </c>
      <c r="E95">
        <v>630</v>
      </c>
      <c r="F95">
        <v>2</v>
      </c>
      <c r="G95">
        <v>0</v>
      </c>
      <c r="H95">
        <v>0</v>
      </c>
      <c r="I95" t="s">
        <v>659</v>
      </c>
      <c r="J95" s="1">
        <v>0</v>
      </c>
      <c r="K95" s="1">
        <v>15866953.140000001</v>
      </c>
      <c r="L95" s="1">
        <v>15866953.140000001</v>
      </c>
    </row>
    <row r="96" spans="1:12" x14ac:dyDescent="0.25">
      <c r="A96">
        <v>40</v>
      </c>
      <c r="B96">
        <v>18</v>
      </c>
      <c r="C96" t="s">
        <v>636</v>
      </c>
      <c r="D96" t="s">
        <v>640</v>
      </c>
      <c r="E96">
        <v>632</v>
      </c>
      <c r="F96">
        <v>2</v>
      </c>
      <c r="G96">
        <v>0</v>
      </c>
      <c r="H96">
        <v>0</v>
      </c>
      <c r="I96" t="s">
        <v>659</v>
      </c>
      <c r="J96" s="1">
        <v>0</v>
      </c>
      <c r="K96" s="1">
        <v>0</v>
      </c>
      <c r="L96" s="1">
        <v>0</v>
      </c>
    </row>
    <row r="97" spans="1:12" x14ac:dyDescent="0.25">
      <c r="A97">
        <v>40</v>
      </c>
      <c r="B97">
        <v>18</v>
      </c>
      <c r="D97" t="s">
        <v>632</v>
      </c>
      <c r="E97">
        <v>0</v>
      </c>
      <c r="F97">
        <v>0</v>
      </c>
      <c r="G97">
        <v>0</v>
      </c>
      <c r="H97">
        <v>0</v>
      </c>
      <c r="I97" t="s">
        <v>660</v>
      </c>
      <c r="J97" s="1">
        <v>-963670.73</v>
      </c>
      <c r="K97" s="1">
        <v>87463567.230000004</v>
      </c>
      <c r="L97" s="1">
        <v>88427237.959999993</v>
      </c>
    </row>
    <row r="98" spans="1:12" x14ac:dyDescent="0.25">
      <c r="A98">
        <v>40</v>
      </c>
      <c r="B98">
        <v>18</v>
      </c>
      <c r="C98" t="s">
        <v>636</v>
      </c>
      <c r="D98" t="s">
        <v>640</v>
      </c>
      <c r="E98">
        <v>180</v>
      </c>
      <c r="F98">
        <v>3</v>
      </c>
      <c r="G98">
        <v>0</v>
      </c>
      <c r="H98">
        <v>0</v>
      </c>
      <c r="I98" t="s">
        <v>661</v>
      </c>
      <c r="J98" s="1">
        <v>0</v>
      </c>
      <c r="K98" s="1">
        <v>0</v>
      </c>
      <c r="L98" s="1">
        <v>0</v>
      </c>
    </row>
    <row r="99" spans="1:12" x14ac:dyDescent="0.25">
      <c r="A99">
        <v>40</v>
      </c>
      <c r="B99">
        <v>18</v>
      </c>
      <c r="C99" t="s">
        <v>636</v>
      </c>
      <c r="D99" t="s">
        <v>640</v>
      </c>
      <c r="E99">
        <v>280</v>
      </c>
      <c r="F99">
        <v>3</v>
      </c>
      <c r="G99">
        <v>0</v>
      </c>
      <c r="H99">
        <v>0</v>
      </c>
      <c r="I99" t="s">
        <v>661</v>
      </c>
      <c r="J99" s="1">
        <v>0</v>
      </c>
      <c r="K99" s="1">
        <v>0</v>
      </c>
      <c r="L99" s="1">
        <v>0</v>
      </c>
    </row>
    <row r="100" spans="1:12" x14ac:dyDescent="0.25">
      <c r="A100">
        <v>40</v>
      </c>
      <c r="B100">
        <v>18</v>
      </c>
      <c r="C100" t="s">
        <v>636</v>
      </c>
      <c r="D100" t="s">
        <v>640</v>
      </c>
      <c r="E100">
        <v>280</v>
      </c>
      <c r="F100">
        <v>90</v>
      </c>
      <c r="G100">
        <v>3</v>
      </c>
      <c r="H100">
        <v>0</v>
      </c>
      <c r="I100" t="s">
        <v>661</v>
      </c>
      <c r="J100" s="1">
        <v>0</v>
      </c>
      <c r="K100" s="1">
        <v>0</v>
      </c>
      <c r="L100" s="1">
        <v>0</v>
      </c>
    </row>
    <row r="101" spans="1:12" x14ac:dyDescent="0.25">
      <c r="A101">
        <v>40</v>
      </c>
      <c r="B101">
        <v>18</v>
      </c>
      <c r="C101" t="s">
        <v>639</v>
      </c>
      <c r="D101" t="s">
        <v>637</v>
      </c>
      <c r="E101">
        <v>320</v>
      </c>
      <c r="F101">
        <v>1</v>
      </c>
      <c r="G101">
        <v>0</v>
      </c>
      <c r="H101">
        <v>0</v>
      </c>
      <c r="I101" t="s">
        <v>661</v>
      </c>
      <c r="J101" s="1">
        <v>0</v>
      </c>
      <c r="K101" s="1">
        <v>0</v>
      </c>
      <c r="L101" s="1">
        <v>0</v>
      </c>
    </row>
    <row r="102" spans="1:12" x14ac:dyDescent="0.25">
      <c r="A102">
        <v>40</v>
      </c>
      <c r="B102">
        <v>18</v>
      </c>
      <c r="C102" t="s">
        <v>639</v>
      </c>
      <c r="D102" t="s">
        <v>637</v>
      </c>
      <c r="E102">
        <v>320</v>
      </c>
      <c r="F102">
        <v>2</v>
      </c>
      <c r="G102">
        <v>0</v>
      </c>
      <c r="H102">
        <v>0</v>
      </c>
      <c r="I102" t="s">
        <v>661</v>
      </c>
      <c r="J102" s="1">
        <v>792320.69</v>
      </c>
      <c r="K102" s="1">
        <v>975946.36</v>
      </c>
      <c r="L102" s="1">
        <v>183625.67</v>
      </c>
    </row>
    <row r="103" spans="1:12" x14ac:dyDescent="0.25">
      <c r="A103">
        <v>40</v>
      </c>
      <c r="B103">
        <v>18</v>
      </c>
      <c r="C103" t="s">
        <v>639</v>
      </c>
      <c r="D103" t="s">
        <v>637</v>
      </c>
      <c r="E103">
        <v>320</v>
      </c>
      <c r="F103">
        <v>3</v>
      </c>
      <c r="G103">
        <v>0</v>
      </c>
      <c r="H103">
        <v>0</v>
      </c>
      <c r="I103" t="s">
        <v>661</v>
      </c>
      <c r="J103" s="1">
        <v>55259.47</v>
      </c>
      <c r="K103" s="1">
        <v>69304.820000000007</v>
      </c>
      <c r="L103" s="1">
        <v>14045.35</v>
      </c>
    </row>
    <row r="104" spans="1:12" x14ac:dyDescent="0.25">
      <c r="A104">
        <v>40</v>
      </c>
      <c r="B104">
        <v>18</v>
      </c>
      <c r="C104" t="s">
        <v>639</v>
      </c>
      <c r="D104" t="s">
        <v>637</v>
      </c>
      <c r="E104">
        <v>320</v>
      </c>
      <c r="F104">
        <v>4</v>
      </c>
      <c r="G104">
        <v>0</v>
      </c>
      <c r="H104">
        <v>0</v>
      </c>
      <c r="I104" t="s">
        <v>661</v>
      </c>
      <c r="J104" s="1">
        <v>113801.47</v>
      </c>
      <c r="K104" s="1">
        <v>30316.52</v>
      </c>
      <c r="L104" s="1">
        <v>-83484.95</v>
      </c>
    </row>
    <row r="105" spans="1:12" x14ac:dyDescent="0.25">
      <c r="A105">
        <v>40</v>
      </c>
      <c r="B105">
        <v>18</v>
      </c>
      <c r="C105" t="s">
        <v>639</v>
      </c>
      <c r="D105" t="s">
        <v>637</v>
      </c>
      <c r="E105">
        <v>320</v>
      </c>
      <c r="F105">
        <v>5</v>
      </c>
      <c r="G105">
        <v>0</v>
      </c>
      <c r="H105">
        <v>0</v>
      </c>
      <c r="I105" t="s">
        <v>661</v>
      </c>
      <c r="J105" s="1">
        <v>0</v>
      </c>
      <c r="K105" s="1">
        <v>0</v>
      </c>
      <c r="L105" s="1">
        <v>0</v>
      </c>
    </row>
    <row r="106" spans="1:12" x14ac:dyDescent="0.25">
      <c r="A106">
        <v>40</v>
      </c>
      <c r="B106">
        <v>18</v>
      </c>
      <c r="C106" t="s">
        <v>639</v>
      </c>
      <c r="D106" t="s">
        <v>637</v>
      </c>
      <c r="E106">
        <v>320</v>
      </c>
      <c r="F106">
        <v>6</v>
      </c>
      <c r="G106">
        <v>0</v>
      </c>
      <c r="H106">
        <v>0</v>
      </c>
      <c r="I106" t="s">
        <v>661</v>
      </c>
      <c r="J106" s="1">
        <v>2289.1</v>
      </c>
      <c r="K106" s="1">
        <v>0</v>
      </c>
      <c r="L106" s="1">
        <v>-2289.1</v>
      </c>
    </row>
    <row r="107" spans="1:12" x14ac:dyDescent="0.25">
      <c r="A107">
        <v>40</v>
      </c>
      <c r="B107">
        <v>18</v>
      </c>
      <c r="C107" t="s">
        <v>639</v>
      </c>
      <c r="D107" t="s">
        <v>637</v>
      </c>
      <c r="E107">
        <v>322</v>
      </c>
      <c r="F107">
        <v>0</v>
      </c>
      <c r="G107">
        <v>0</v>
      </c>
      <c r="H107">
        <v>0</v>
      </c>
      <c r="I107" t="s">
        <v>661</v>
      </c>
      <c r="J107" s="1">
        <v>0</v>
      </c>
      <c r="K107" s="1">
        <v>0</v>
      </c>
      <c r="L107" s="1">
        <v>0</v>
      </c>
    </row>
    <row r="108" spans="1:12" x14ac:dyDescent="0.25">
      <c r="A108">
        <v>40</v>
      </c>
      <c r="B108">
        <v>18</v>
      </c>
      <c r="C108" t="s">
        <v>639</v>
      </c>
      <c r="D108" t="s">
        <v>637</v>
      </c>
      <c r="E108">
        <v>323</v>
      </c>
      <c r="F108">
        <v>0</v>
      </c>
      <c r="G108">
        <v>0</v>
      </c>
      <c r="H108">
        <v>0</v>
      </c>
      <c r="I108" t="s">
        <v>661</v>
      </c>
      <c r="J108" s="1">
        <v>0</v>
      </c>
      <c r="K108" s="1">
        <v>0</v>
      </c>
      <c r="L108" s="1">
        <v>0</v>
      </c>
    </row>
    <row r="109" spans="1:12" x14ac:dyDescent="0.25">
      <c r="A109">
        <v>40</v>
      </c>
      <c r="B109">
        <v>18</v>
      </c>
      <c r="C109" t="s">
        <v>639</v>
      </c>
      <c r="D109" t="s">
        <v>637</v>
      </c>
      <c r="E109">
        <v>381</v>
      </c>
      <c r="F109">
        <v>3</v>
      </c>
      <c r="G109">
        <v>0</v>
      </c>
      <c r="H109">
        <v>0</v>
      </c>
      <c r="I109" t="s">
        <v>661</v>
      </c>
      <c r="J109" s="1">
        <v>0</v>
      </c>
      <c r="K109" s="1">
        <v>0</v>
      </c>
      <c r="L109" s="1">
        <v>0</v>
      </c>
    </row>
    <row r="110" spans="1:12" x14ac:dyDescent="0.25">
      <c r="A110">
        <v>40</v>
      </c>
      <c r="B110">
        <v>18</v>
      </c>
      <c r="C110" t="s">
        <v>636</v>
      </c>
      <c r="D110" t="s">
        <v>640</v>
      </c>
      <c r="E110">
        <v>630</v>
      </c>
      <c r="F110">
        <v>3</v>
      </c>
      <c r="G110">
        <v>0</v>
      </c>
      <c r="H110">
        <v>0</v>
      </c>
      <c r="I110" t="s">
        <v>660</v>
      </c>
      <c r="J110" s="1">
        <v>0</v>
      </c>
      <c r="K110" s="1">
        <v>88539134.930000007</v>
      </c>
      <c r="L110" s="1">
        <v>88539134.930000007</v>
      </c>
    </row>
    <row r="111" spans="1:12" x14ac:dyDescent="0.25">
      <c r="A111">
        <v>40</v>
      </c>
      <c r="B111">
        <v>18</v>
      </c>
      <c r="C111" t="s">
        <v>636</v>
      </c>
      <c r="D111" t="s">
        <v>640</v>
      </c>
      <c r="E111">
        <v>630</v>
      </c>
      <c r="F111">
        <v>11</v>
      </c>
      <c r="G111">
        <v>99</v>
      </c>
      <c r="H111">
        <v>2</v>
      </c>
      <c r="J111" s="1">
        <v>0</v>
      </c>
      <c r="K111" s="1">
        <v>0</v>
      </c>
      <c r="L111" s="1">
        <v>0</v>
      </c>
    </row>
    <row r="112" spans="1:12" x14ac:dyDescent="0.25">
      <c r="A112">
        <v>40</v>
      </c>
      <c r="B112">
        <v>18</v>
      </c>
      <c r="C112" t="s">
        <v>636</v>
      </c>
      <c r="D112" t="s">
        <v>640</v>
      </c>
      <c r="E112">
        <v>632</v>
      </c>
      <c r="F112">
        <v>3</v>
      </c>
      <c r="G112">
        <v>0</v>
      </c>
      <c r="H112">
        <v>0</v>
      </c>
      <c r="I112" t="s">
        <v>660</v>
      </c>
      <c r="J112" s="1">
        <v>0</v>
      </c>
      <c r="K112" s="1">
        <v>0</v>
      </c>
      <c r="L112" s="1">
        <v>0</v>
      </c>
    </row>
    <row r="113" spans="1:12" x14ac:dyDescent="0.25">
      <c r="A113">
        <v>40</v>
      </c>
      <c r="B113">
        <v>18</v>
      </c>
      <c r="D113" t="s">
        <v>632</v>
      </c>
      <c r="E113">
        <v>0</v>
      </c>
      <c r="F113">
        <v>0</v>
      </c>
      <c r="G113">
        <v>0</v>
      </c>
      <c r="H113">
        <v>0</v>
      </c>
      <c r="I113" t="s">
        <v>662</v>
      </c>
      <c r="J113" s="1">
        <v>0</v>
      </c>
      <c r="K113" s="1">
        <v>0</v>
      </c>
      <c r="L113" s="1">
        <v>0</v>
      </c>
    </row>
    <row r="114" spans="1:12" x14ac:dyDescent="0.25">
      <c r="A114">
        <v>40</v>
      </c>
      <c r="B114">
        <v>18</v>
      </c>
      <c r="C114" t="s">
        <v>636</v>
      </c>
      <c r="D114" t="s">
        <v>640</v>
      </c>
      <c r="E114">
        <v>180</v>
      </c>
      <c r="F114">
        <v>4</v>
      </c>
      <c r="G114">
        <v>0</v>
      </c>
      <c r="H114">
        <v>0</v>
      </c>
      <c r="I114" t="s">
        <v>663</v>
      </c>
      <c r="J114" s="1">
        <v>0</v>
      </c>
      <c r="K114" s="1">
        <v>0</v>
      </c>
      <c r="L114" s="1">
        <v>0</v>
      </c>
    </row>
    <row r="115" spans="1:12" x14ac:dyDescent="0.25">
      <c r="A115">
        <v>40</v>
      </c>
      <c r="B115">
        <v>18</v>
      </c>
      <c r="C115" t="s">
        <v>636</v>
      </c>
      <c r="D115" t="s">
        <v>640</v>
      </c>
      <c r="E115">
        <v>280</v>
      </c>
      <c r="F115">
        <v>4</v>
      </c>
      <c r="G115">
        <v>0</v>
      </c>
      <c r="H115">
        <v>0</v>
      </c>
      <c r="I115" t="s">
        <v>663</v>
      </c>
      <c r="J115" s="1">
        <v>0</v>
      </c>
      <c r="K115" s="1">
        <v>0</v>
      </c>
      <c r="L115" s="1">
        <v>0</v>
      </c>
    </row>
    <row r="116" spans="1:12" x14ac:dyDescent="0.25">
      <c r="A116">
        <v>40</v>
      </c>
      <c r="B116">
        <v>18</v>
      </c>
      <c r="C116" t="s">
        <v>636</v>
      </c>
      <c r="D116" t="s">
        <v>640</v>
      </c>
      <c r="E116">
        <v>280</v>
      </c>
      <c r="F116">
        <v>90</v>
      </c>
      <c r="G116">
        <v>4</v>
      </c>
      <c r="H116">
        <v>0</v>
      </c>
      <c r="I116" t="s">
        <v>663</v>
      </c>
      <c r="J116" s="1">
        <v>0</v>
      </c>
      <c r="K116" s="1">
        <v>0</v>
      </c>
      <c r="L116" s="1">
        <v>0</v>
      </c>
    </row>
    <row r="117" spans="1:12" x14ac:dyDescent="0.25">
      <c r="A117">
        <v>40</v>
      </c>
      <c r="B117">
        <v>18</v>
      </c>
      <c r="C117" t="s">
        <v>639</v>
      </c>
      <c r="D117" t="s">
        <v>637</v>
      </c>
      <c r="E117">
        <v>381</v>
      </c>
      <c r="F117">
        <v>4</v>
      </c>
      <c r="G117">
        <v>0</v>
      </c>
      <c r="H117">
        <v>0</v>
      </c>
      <c r="I117" t="s">
        <v>663</v>
      </c>
      <c r="J117" s="1">
        <v>0</v>
      </c>
      <c r="K117" s="1">
        <v>0</v>
      </c>
      <c r="L117" s="1">
        <v>0</v>
      </c>
    </row>
    <row r="118" spans="1:12" x14ac:dyDescent="0.25">
      <c r="A118">
        <v>40</v>
      </c>
      <c r="B118">
        <v>18</v>
      </c>
      <c r="C118" t="s">
        <v>639</v>
      </c>
      <c r="D118" t="s">
        <v>637</v>
      </c>
      <c r="E118">
        <v>481</v>
      </c>
      <c r="F118">
        <v>4</v>
      </c>
      <c r="G118">
        <v>0</v>
      </c>
      <c r="H118">
        <v>0</v>
      </c>
      <c r="I118" t="s">
        <v>663</v>
      </c>
      <c r="J118" s="1">
        <v>0</v>
      </c>
      <c r="K118" s="1">
        <v>0</v>
      </c>
      <c r="L118" s="1">
        <v>0</v>
      </c>
    </row>
    <row r="119" spans="1:12" x14ac:dyDescent="0.25">
      <c r="A119">
        <v>40</v>
      </c>
      <c r="B119">
        <v>18</v>
      </c>
      <c r="C119" t="s">
        <v>636</v>
      </c>
      <c r="D119" t="s">
        <v>640</v>
      </c>
      <c r="E119">
        <v>630</v>
      </c>
      <c r="F119">
        <v>4</v>
      </c>
      <c r="G119">
        <v>0</v>
      </c>
      <c r="H119">
        <v>0</v>
      </c>
      <c r="I119" t="s">
        <v>662</v>
      </c>
      <c r="J119" s="1">
        <v>0</v>
      </c>
      <c r="K119" s="1">
        <v>0</v>
      </c>
      <c r="L119" s="1">
        <v>0</v>
      </c>
    </row>
    <row r="120" spans="1:12" x14ac:dyDescent="0.25">
      <c r="A120">
        <v>40</v>
      </c>
      <c r="B120">
        <v>18</v>
      </c>
      <c r="C120" t="s">
        <v>636</v>
      </c>
      <c r="D120" t="s">
        <v>640</v>
      </c>
      <c r="E120">
        <v>632</v>
      </c>
      <c r="F120">
        <v>4</v>
      </c>
      <c r="G120">
        <v>0</v>
      </c>
      <c r="H120">
        <v>0</v>
      </c>
      <c r="I120" t="s">
        <v>662</v>
      </c>
      <c r="J120" s="1">
        <v>0</v>
      </c>
      <c r="K120" s="1">
        <v>0</v>
      </c>
      <c r="L120" s="1">
        <v>0</v>
      </c>
    </row>
    <row r="121" spans="1:12" x14ac:dyDescent="0.25">
      <c r="A121">
        <v>40</v>
      </c>
      <c r="B121">
        <v>18</v>
      </c>
      <c r="D121" t="s">
        <v>632</v>
      </c>
      <c r="E121">
        <v>0</v>
      </c>
      <c r="F121">
        <v>0</v>
      </c>
      <c r="G121">
        <v>0</v>
      </c>
      <c r="H121">
        <v>0</v>
      </c>
      <c r="I121" t="s">
        <v>664</v>
      </c>
      <c r="J121" s="1">
        <v>0</v>
      </c>
      <c r="K121" s="1">
        <v>61313335.770000003</v>
      </c>
      <c r="L121" s="1">
        <v>61313335.770000003</v>
      </c>
    </row>
    <row r="122" spans="1:12" x14ac:dyDescent="0.25">
      <c r="A122">
        <v>40</v>
      </c>
      <c r="B122">
        <v>18</v>
      </c>
      <c r="C122" t="s">
        <v>636</v>
      </c>
      <c r="D122" t="s">
        <v>640</v>
      </c>
      <c r="E122">
        <v>280</v>
      </c>
      <c r="F122">
        <v>90</v>
      </c>
      <c r="G122">
        <v>5</v>
      </c>
      <c r="H122">
        <v>0</v>
      </c>
      <c r="I122" t="s">
        <v>664</v>
      </c>
      <c r="J122" s="1">
        <v>0</v>
      </c>
      <c r="K122" s="1">
        <v>0</v>
      </c>
      <c r="L122" s="1">
        <v>0</v>
      </c>
    </row>
    <row r="123" spans="1:12" x14ac:dyDescent="0.25">
      <c r="A123">
        <v>40</v>
      </c>
      <c r="B123">
        <v>18</v>
      </c>
      <c r="C123" t="s">
        <v>636</v>
      </c>
      <c r="D123" t="s">
        <v>640</v>
      </c>
      <c r="E123">
        <v>280</v>
      </c>
      <c r="F123">
        <v>90</v>
      </c>
      <c r="G123">
        <v>8</v>
      </c>
      <c r="H123">
        <v>0</v>
      </c>
      <c r="I123" t="s">
        <v>664</v>
      </c>
      <c r="J123" s="1">
        <v>0</v>
      </c>
      <c r="K123" s="1">
        <v>0</v>
      </c>
      <c r="L123" s="1">
        <v>0</v>
      </c>
    </row>
    <row r="124" spans="1:12" x14ac:dyDescent="0.25">
      <c r="A124">
        <v>40</v>
      </c>
      <c r="B124">
        <v>18</v>
      </c>
      <c r="C124" t="s">
        <v>636</v>
      </c>
      <c r="D124" t="s">
        <v>640</v>
      </c>
      <c r="E124">
        <v>280</v>
      </c>
      <c r="F124">
        <v>90</v>
      </c>
      <c r="G124">
        <v>9</v>
      </c>
      <c r="H124">
        <v>0</v>
      </c>
      <c r="I124" t="s">
        <v>664</v>
      </c>
      <c r="J124" s="1">
        <v>0</v>
      </c>
      <c r="K124" s="1">
        <v>0</v>
      </c>
      <c r="L124" s="1">
        <v>0</v>
      </c>
    </row>
    <row r="125" spans="1:12" x14ac:dyDescent="0.25">
      <c r="A125">
        <v>40</v>
      </c>
      <c r="B125">
        <v>18</v>
      </c>
      <c r="C125" t="s">
        <v>639</v>
      </c>
      <c r="D125" t="s">
        <v>637</v>
      </c>
      <c r="E125">
        <v>320</v>
      </c>
      <c r="F125">
        <v>10</v>
      </c>
      <c r="G125">
        <v>0</v>
      </c>
      <c r="H125">
        <v>0</v>
      </c>
      <c r="I125" t="s">
        <v>664</v>
      </c>
      <c r="J125" s="1">
        <v>0</v>
      </c>
      <c r="K125" s="1">
        <v>0</v>
      </c>
      <c r="L125" s="1">
        <v>0</v>
      </c>
    </row>
    <row r="126" spans="1:12" x14ac:dyDescent="0.25">
      <c r="A126">
        <v>40</v>
      </c>
      <c r="B126">
        <v>18</v>
      </c>
      <c r="C126" t="s">
        <v>639</v>
      </c>
      <c r="D126" t="s">
        <v>637</v>
      </c>
      <c r="E126">
        <v>320</v>
      </c>
      <c r="F126">
        <v>11</v>
      </c>
      <c r="G126">
        <v>0</v>
      </c>
      <c r="H126">
        <v>0</v>
      </c>
      <c r="I126" t="s">
        <v>664</v>
      </c>
      <c r="J126" s="1">
        <v>0</v>
      </c>
      <c r="K126" s="1">
        <v>0</v>
      </c>
      <c r="L126" s="1">
        <v>0</v>
      </c>
    </row>
    <row r="127" spans="1:12" x14ac:dyDescent="0.25">
      <c r="A127">
        <v>40</v>
      </c>
      <c r="B127">
        <v>18</v>
      </c>
      <c r="C127" t="s">
        <v>639</v>
      </c>
      <c r="D127" t="s">
        <v>637</v>
      </c>
      <c r="E127">
        <v>320</v>
      </c>
      <c r="F127">
        <v>12</v>
      </c>
      <c r="G127">
        <v>0</v>
      </c>
      <c r="H127">
        <v>0</v>
      </c>
      <c r="I127" t="s">
        <v>664</v>
      </c>
      <c r="J127" s="1">
        <v>0</v>
      </c>
      <c r="K127" s="1">
        <v>0</v>
      </c>
      <c r="L127" s="1">
        <v>0</v>
      </c>
    </row>
    <row r="128" spans="1:12" x14ac:dyDescent="0.25">
      <c r="A128">
        <v>40</v>
      </c>
      <c r="B128">
        <v>18</v>
      </c>
      <c r="C128" t="s">
        <v>639</v>
      </c>
      <c r="D128" t="s">
        <v>637</v>
      </c>
      <c r="E128">
        <v>320</v>
      </c>
      <c r="F128">
        <v>13</v>
      </c>
      <c r="G128">
        <v>0</v>
      </c>
      <c r="H128">
        <v>0</v>
      </c>
      <c r="I128" t="s">
        <v>664</v>
      </c>
      <c r="J128" s="1">
        <v>0</v>
      </c>
      <c r="K128" s="1">
        <v>0</v>
      </c>
      <c r="L128" s="1">
        <v>0</v>
      </c>
    </row>
    <row r="129" spans="1:12" x14ac:dyDescent="0.25">
      <c r="A129">
        <v>40</v>
      </c>
      <c r="B129">
        <v>18</v>
      </c>
      <c r="C129" t="s">
        <v>639</v>
      </c>
      <c r="D129" t="s">
        <v>637</v>
      </c>
      <c r="E129">
        <v>320</v>
      </c>
      <c r="F129">
        <v>14</v>
      </c>
      <c r="G129">
        <v>0</v>
      </c>
      <c r="H129">
        <v>0</v>
      </c>
      <c r="I129" t="s">
        <v>664</v>
      </c>
      <c r="J129" s="1">
        <v>0</v>
      </c>
      <c r="K129" s="1">
        <v>0</v>
      </c>
      <c r="L129" s="1">
        <v>0</v>
      </c>
    </row>
    <row r="130" spans="1:12" x14ac:dyDescent="0.25">
      <c r="A130">
        <v>40</v>
      </c>
      <c r="B130">
        <v>18</v>
      </c>
      <c r="C130" t="s">
        <v>639</v>
      </c>
      <c r="D130" t="s">
        <v>637</v>
      </c>
      <c r="E130">
        <v>320</v>
      </c>
      <c r="F130">
        <v>15</v>
      </c>
      <c r="G130">
        <v>0</v>
      </c>
      <c r="H130">
        <v>0</v>
      </c>
      <c r="I130" t="s">
        <v>664</v>
      </c>
      <c r="J130" s="1">
        <v>0</v>
      </c>
      <c r="K130" s="1">
        <v>0</v>
      </c>
      <c r="L130" s="1">
        <v>0</v>
      </c>
    </row>
    <row r="131" spans="1:12" x14ac:dyDescent="0.25">
      <c r="A131">
        <v>40</v>
      </c>
      <c r="B131">
        <v>18</v>
      </c>
      <c r="C131" t="s">
        <v>639</v>
      </c>
      <c r="D131" t="s">
        <v>637</v>
      </c>
      <c r="E131">
        <v>320</v>
      </c>
      <c r="F131">
        <v>16</v>
      </c>
      <c r="G131">
        <v>0</v>
      </c>
      <c r="H131">
        <v>0</v>
      </c>
      <c r="I131" t="s">
        <v>664</v>
      </c>
      <c r="J131" s="1">
        <v>0</v>
      </c>
      <c r="K131" s="1">
        <v>0</v>
      </c>
      <c r="L131" s="1">
        <v>0</v>
      </c>
    </row>
    <row r="132" spans="1:12" x14ac:dyDescent="0.25">
      <c r="A132">
        <v>40</v>
      </c>
      <c r="B132">
        <v>18</v>
      </c>
      <c r="C132" t="s">
        <v>639</v>
      </c>
      <c r="D132" t="s">
        <v>637</v>
      </c>
      <c r="E132">
        <v>320</v>
      </c>
      <c r="F132">
        <v>17</v>
      </c>
      <c r="G132">
        <v>0</v>
      </c>
      <c r="H132">
        <v>0</v>
      </c>
      <c r="I132" t="s">
        <v>664</v>
      </c>
      <c r="J132" s="1">
        <v>0</v>
      </c>
      <c r="K132" s="1">
        <v>0</v>
      </c>
      <c r="L132" s="1">
        <v>0</v>
      </c>
    </row>
    <row r="133" spans="1:12" x14ac:dyDescent="0.25">
      <c r="A133">
        <v>40</v>
      </c>
      <c r="B133">
        <v>18</v>
      </c>
      <c r="C133" t="s">
        <v>639</v>
      </c>
      <c r="D133" t="s">
        <v>637</v>
      </c>
      <c r="E133">
        <v>320</v>
      </c>
      <c r="F133">
        <v>18</v>
      </c>
      <c r="G133">
        <v>0</v>
      </c>
      <c r="H133">
        <v>0</v>
      </c>
      <c r="I133" t="s">
        <v>664</v>
      </c>
      <c r="J133" s="1">
        <v>0</v>
      </c>
      <c r="K133" s="1">
        <v>0</v>
      </c>
      <c r="L133" s="1">
        <v>0</v>
      </c>
    </row>
    <row r="134" spans="1:12" x14ac:dyDescent="0.25">
      <c r="A134">
        <v>40</v>
      </c>
      <c r="B134">
        <v>18</v>
      </c>
      <c r="C134" t="s">
        <v>639</v>
      </c>
      <c r="D134" t="s">
        <v>637</v>
      </c>
      <c r="E134">
        <v>320</v>
      </c>
      <c r="F134">
        <v>19</v>
      </c>
      <c r="G134">
        <v>0</v>
      </c>
      <c r="H134">
        <v>0</v>
      </c>
      <c r="I134" t="s">
        <v>664</v>
      </c>
      <c r="J134" s="1">
        <v>0</v>
      </c>
      <c r="K134" s="1">
        <v>0</v>
      </c>
      <c r="L134" s="1">
        <v>0</v>
      </c>
    </row>
    <row r="135" spans="1:12" x14ac:dyDescent="0.25">
      <c r="A135">
        <v>40</v>
      </c>
      <c r="B135">
        <v>18</v>
      </c>
      <c r="C135" t="s">
        <v>639</v>
      </c>
      <c r="D135" t="s">
        <v>637</v>
      </c>
      <c r="E135">
        <v>320</v>
      </c>
      <c r="F135">
        <v>20</v>
      </c>
      <c r="G135">
        <v>0</v>
      </c>
      <c r="H135">
        <v>0</v>
      </c>
      <c r="I135" t="s">
        <v>664</v>
      </c>
      <c r="J135" s="1">
        <v>0</v>
      </c>
      <c r="K135" s="1">
        <v>0</v>
      </c>
      <c r="L135" s="1">
        <v>0</v>
      </c>
    </row>
    <row r="136" spans="1:12" x14ac:dyDescent="0.25">
      <c r="A136">
        <v>40</v>
      </c>
      <c r="B136">
        <v>18</v>
      </c>
      <c r="C136" t="s">
        <v>639</v>
      </c>
      <c r="D136" t="s">
        <v>637</v>
      </c>
      <c r="E136">
        <v>320</v>
      </c>
      <c r="F136">
        <v>21</v>
      </c>
      <c r="G136">
        <v>0</v>
      </c>
      <c r="H136">
        <v>0</v>
      </c>
      <c r="I136" t="s">
        <v>664</v>
      </c>
      <c r="J136" s="1">
        <v>0</v>
      </c>
      <c r="K136" s="1">
        <v>0</v>
      </c>
      <c r="L136" s="1">
        <v>0</v>
      </c>
    </row>
    <row r="137" spans="1:12" x14ac:dyDescent="0.25">
      <c r="A137">
        <v>40</v>
      </c>
      <c r="B137">
        <v>18</v>
      </c>
      <c r="C137" t="s">
        <v>639</v>
      </c>
      <c r="D137" t="s">
        <v>637</v>
      </c>
      <c r="E137">
        <v>320</v>
      </c>
      <c r="F137">
        <v>22</v>
      </c>
      <c r="G137">
        <v>0</v>
      </c>
      <c r="H137">
        <v>0</v>
      </c>
      <c r="I137" t="s">
        <v>664</v>
      </c>
      <c r="J137" s="1">
        <v>0</v>
      </c>
      <c r="K137" s="1">
        <v>0</v>
      </c>
      <c r="L137" s="1">
        <v>0</v>
      </c>
    </row>
    <row r="138" spans="1:12" x14ac:dyDescent="0.25">
      <c r="A138">
        <v>40</v>
      </c>
      <c r="B138">
        <v>18</v>
      </c>
      <c r="C138" t="s">
        <v>639</v>
      </c>
      <c r="D138" t="s">
        <v>637</v>
      </c>
      <c r="E138">
        <v>320</v>
      </c>
      <c r="F138">
        <v>99</v>
      </c>
      <c r="G138">
        <v>0</v>
      </c>
      <c r="H138">
        <v>0</v>
      </c>
      <c r="I138" t="s">
        <v>664</v>
      </c>
      <c r="J138" s="1">
        <v>0</v>
      </c>
      <c r="K138" s="1">
        <v>0</v>
      </c>
      <c r="L138" s="1">
        <v>0</v>
      </c>
    </row>
    <row r="139" spans="1:12" x14ac:dyDescent="0.25">
      <c r="A139">
        <v>40</v>
      </c>
      <c r="B139">
        <v>18</v>
      </c>
      <c r="C139" t="s">
        <v>639</v>
      </c>
      <c r="D139" t="s">
        <v>637</v>
      </c>
      <c r="E139">
        <v>363</v>
      </c>
      <c r="F139">
        <v>0</v>
      </c>
      <c r="G139">
        <v>0</v>
      </c>
      <c r="H139">
        <v>0</v>
      </c>
      <c r="I139" t="s">
        <v>664</v>
      </c>
      <c r="J139" s="1">
        <v>0</v>
      </c>
      <c r="K139" s="1">
        <v>0</v>
      </c>
      <c r="L139" s="1">
        <v>0</v>
      </c>
    </row>
    <row r="140" spans="1:12" x14ac:dyDescent="0.25">
      <c r="A140">
        <v>40</v>
      </c>
      <c r="B140">
        <v>18</v>
      </c>
      <c r="C140" t="s">
        <v>636</v>
      </c>
      <c r="D140" t="s">
        <v>640</v>
      </c>
      <c r="E140">
        <v>630</v>
      </c>
      <c r="F140">
        <v>5</v>
      </c>
      <c r="G140">
        <v>0</v>
      </c>
      <c r="H140">
        <v>0</v>
      </c>
      <c r="I140" t="s">
        <v>664</v>
      </c>
      <c r="J140" s="1">
        <v>0</v>
      </c>
      <c r="K140" s="1">
        <v>61313335.770000003</v>
      </c>
      <c r="L140" s="1">
        <v>61313335.770000003</v>
      </c>
    </row>
    <row r="141" spans="1:12" x14ac:dyDescent="0.25">
      <c r="A141">
        <v>40</v>
      </c>
      <c r="B141">
        <v>18</v>
      </c>
      <c r="C141" t="s">
        <v>636</v>
      </c>
      <c r="D141" t="s">
        <v>640</v>
      </c>
      <c r="E141">
        <v>632</v>
      </c>
      <c r="F141">
        <v>5</v>
      </c>
      <c r="G141">
        <v>0</v>
      </c>
      <c r="H141">
        <v>0</v>
      </c>
      <c r="I141" t="s">
        <v>664</v>
      </c>
      <c r="J141" s="1">
        <v>0</v>
      </c>
      <c r="K141" s="1">
        <v>0</v>
      </c>
      <c r="L141" s="1">
        <v>0</v>
      </c>
    </row>
    <row r="142" spans="1:12" x14ac:dyDescent="0.25">
      <c r="A142">
        <v>40</v>
      </c>
      <c r="B142">
        <v>18</v>
      </c>
      <c r="D142" t="s">
        <v>632</v>
      </c>
      <c r="E142">
        <v>0</v>
      </c>
      <c r="F142">
        <v>0</v>
      </c>
      <c r="G142">
        <v>0</v>
      </c>
      <c r="H142">
        <v>0</v>
      </c>
      <c r="I142" t="s">
        <v>665</v>
      </c>
      <c r="J142" s="1">
        <v>0</v>
      </c>
      <c r="K142" s="1">
        <v>0</v>
      </c>
      <c r="L142" s="1">
        <v>0</v>
      </c>
    </row>
    <row r="143" spans="1:12" x14ac:dyDescent="0.25">
      <c r="A143">
        <v>40</v>
      </c>
      <c r="B143">
        <v>18</v>
      </c>
      <c r="C143" t="s">
        <v>636</v>
      </c>
      <c r="D143" t="s">
        <v>640</v>
      </c>
      <c r="E143">
        <v>280</v>
      </c>
      <c r="F143">
        <v>90</v>
      </c>
      <c r="G143">
        <v>7</v>
      </c>
      <c r="H143">
        <v>0</v>
      </c>
      <c r="I143" t="s">
        <v>665</v>
      </c>
      <c r="J143" s="1">
        <v>0</v>
      </c>
      <c r="K143" s="1">
        <v>0</v>
      </c>
      <c r="L143" s="1">
        <v>0</v>
      </c>
    </row>
    <row r="144" spans="1:12" x14ac:dyDescent="0.25">
      <c r="A144">
        <v>40</v>
      </c>
      <c r="B144">
        <v>18</v>
      </c>
      <c r="C144" t="s">
        <v>636</v>
      </c>
      <c r="D144" t="s">
        <v>640</v>
      </c>
      <c r="E144">
        <v>630</v>
      </c>
      <c r="F144">
        <v>7</v>
      </c>
      <c r="G144">
        <v>0</v>
      </c>
      <c r="H144">
        <v>0</v>
      </c>
      <c r="I144" t="s">
        <v>665</v>
      </c>
      <c r="J144" s="1">
        <v>0</v>
      </c>
      <c r="K144" s="1">
        <v>0</v>
      </c>
      <c r="L144" s="1">
        <v>0</v>
      </c>
    </row>
    <row r="145" spans="1:12" x14ac:dyDescent="0.25">
      <c r="A145">
        <v>40</v>
      </c>
      <c r="B145">
        <v>18</v>
      </c>
      <c r="C145" t="s">
        <v>636</v>
      </c>
      <c r="D145" t="s">
        <v>640</v>
      </c>
      <c r="E145">
        <v>632</v>
      </c>
      <c r="F145">
        <v>7</v>
      </c>
      <c r="G145">
        <v>0</v>
      </c>
      <c r="H145">
        <v>0</v>
      </c>
      <c r="I145" t="s">
        <v>665</v>
      </c>
      <c r="J145" s="1">
        <v>0</v>
      </c>
      <c r="K145" s="1">
        <v>0</v>
      </c>
      <c r="L145" s="1">
        <v>0</v>
      </c>
    </row>
    <row r="146" spans="1:12" x14ac:dyDescent="0.25">
      <c r="A146">
        <v>40</v>
      </c>
      <c r="B146">
        <v>18</v>
      </c>
      <c r="D146" t="s">
        <v>632</v>
      </c>
      <c r="E146">
        <v>0</v>
      </c>
      <c r="F146">
        <v>0</v>
      </c>
      <c r="G146">
        <v>0</v>
      </c>
      <c r="H146">
        <v>0</v>
      </c>
      <c r="I146" t="s">
        <v>666</v>
      </c>
      <c r="J146" s="1">
        <v>0</v>
      </c>
      <c r="K146" s="1">
        <v>0</v>
      </c>
      <c r="L146" s="1">
        <v>0</v>
      </c>
    </row>
    <row r="147" spans="1:12" x14ac:dyDescent="0.25">
      <c r="A147">
        <v>40</v>
      </c>
      <c r="B147">
        <v>18</v>
      </c>
      <c r="C147" t="s">
        <v>636</v>
      </c>
      <c r="D147" t="s">
        <v>640</v>
      </c>
      <c r="E147">
        <v>630</v>
      </c>
      <c r="F147">
        <v>8</v>
      </c>
      <c r="G147">
        <v>0</v>
      </c>
      <c r="H147">
        <v>0</v>
      </c>
      <c r="I147" t="s">
        <v>666</v>
      </c>
      <c r="J147" s="1">
        <v>0</v>
      </c>
      <c r="K147" s="1">
        <v>0</v>
      </c>
      <c r="L147" s="1">
        <v>0</v>
      </c>
    </row>
    <row r="148" spans="1:12" x14ac:dyDescent="0.25">
      <c r="A148">
        <v>40</v>
      </c>
      <c r="B148">
        <v>18</v>
      </c>
      <c r="C148" t="s">
        <v>636</v>
      </c>
      <c r="D148" t="s">
        <v>640</v>
      </c>
      <c r="E148">
        <v>632</v>
      </c>
      <c r="F148">
        <v>8</v>
      </c>
      <c r="G148">
        <v>0</v>
      </c>
      <c r="H148">
        <v>0</v>
      </c>
      <c r="I148" t="s">
        <v>666</v>
      </c>
      <c r="J148" s="1">
        <v>0</v>
      </c>
      <c r="K148" s="1">
        <v>0</v>
      </c>
      <c r="L148" s="1">
        <v>0</v>
      </c>
    </row>
    <row r="149" spans="1:12" x14ac:dyDescent="0.25">
      <c r="A149">
        <v>40</v>
      </c>
      <c r="B149">
        <v>18</v>
      </c>
      <c r="D149" t="s">
        <v>632</v>
      </c>
      <c r="E149">
        <v>0</v>
      </c>
      <c r="F149">
        <v>0</v>
      </c>
      <c r="G149">
        <v>0</v>
      </c>
      <c r="H149">
        <v>0</v>
      </c>
      <c r="I149" t="s">
        <v>667</v>
      </c>
      <c r="J149" s="1">
        <v>0</v>
      </c>
      <c r="K149" s="1">
        <v>278236130.43000001</v>
      </c>
      <c r="L149" s="1">
        <v>278236130.43000001</v>
      </c>
    </row>
    <row r="150" spans="1:12" x14ac:dyDescent="0.25">
      <c r="A150">
        <v>40</v>
      </c>
      <c r="B150">
        <v>18</v>
      </c>
      <c r="C150" t="s">
        <v>636</v>
      </c>
      <c r="D150" t="s">
        <v>640</v>
      </c>
      <c r="E150">
        <v>280</v>
      </c>
      <c r="F150">
        <v>90</v>
      </c>
      <c r="G150">
        <v>10</v>
      </c>
      <c r="H150">
        <v>0</v>
      </c>
      <c r="I150" t="s">
        <v>499</v>
      </c>
      <c r="J150" s="1">
        <v>0</v>
      </c>
      <c r="K150" s="1">
        <v>0</v>
      </c>
      <c r="L150" s="1">
        <v>0</v>
      </c>
    </row>
    <row r="151" spans="1:12" x14ac:dyDescent="0.25">
      <c r="A151">
        <v>40</v>
      </c>
      <c r="B151">
        <v>18</v>
      </c>
      <c r="C151" t="s">
        <v>636</v>
      </c>
      <c r="D151" t="s">
        <v>640</v>
      </c>
      <c r="E151">
        <v>630</v>
      </c>
      <c r="F151">
        <v>30</v>
      </c>
      <c r="G151">
        <v>0</v>
      </c>
      <c r="H151">
        <v>0</v>
      </c>
      <c r="I151" t="s">
        <v>667</v>
      </c>
      <c r="J151" s="1">
        <v>0</v>
      </c>
      <c r="K151" s="1">
        <v>278236130.43000001</v>
      </c>
      <c r="L151" s="1">
        <v>278236130.43000001</v>
      </c>
    </row>
    <row r="152" spans="1:12" x14ac:dyDescent="0.25">
      <c r="A152">
        <v>40</v>
      </c>
      <c r="B152">
        <v>18</v>
      </c>
      <c r="C152" t="s">
        <v>636</v>
      </c>
      <c r="D152" t="s">
        <v>640</v>
      </c>
      <c r="E152">
        <v>632</v>
      </c>
      <c r="F152">
        <v>30</v>
      </c>
      <c r="G152">
        <v>0</v>
      </c>
      <c r="H152">
        <v>0</v>
      </c>
      <c r="I152" t="s">
        <v>667</v>
      </c>
      <c r="J152" s="1">
        <v>0</v>
      </c>
      <c r="K152" s="1">
        <v>0</v>
      </c>
      <c r="L152" s="1">
        <v>0</v>
      </c>
    </row>
    <row r="153" spans="1:12" x14ac:dyDescent="0.25">
      <c r="A153">
        <v>40</v>
      </c>
      <c r="B153">
        <v>18</v>
      </c>
      <c r="D153" t="s">
        <v>632</v>
      </c>
      <c r="E153">
        <v>0</v>
      </c>
      <c r="F153">
        <v>0</v>
      </c>
      <c r="G153">
        <v>0</v>
      </c>
      <c r="H153">
        <v>0</v>
      </c>
      <c r="I153" t="s">
        <v>499</v>
      </c>
      <c r="J153" s="1">
        <v>0</v>
      </c>
      <c r="K153" s="1">
        <v>4492.1400000000003</v>
      </c>
      <c r="L153" s="1">
        <v>4492.1400000000003</v>
      </c>
    </row>
    <row r="154" spans="1:12" x14ac:dyDescent="0.25">
      <c r="A154">
        <v>40</v>
      </c>
      <c r="B154">
        <v>18</v>
      </c>
      <c r="C154" t="s">
        <v>636</v>
      </c>
      <c r="D154" t="s">
        <v>640</v>
      </c>
      <c r="E154">
        <v>630</v>
      </c>
      <c r="F154">
        <v>10</v>
      </c>
      <c r="G154">
        <v>0</v>
      </c>
      <c r="H154">
        <v>0</v>
      </c>
      <c r="J154" s="1">
        <v>0</v>
      </c>
      <c r="K154" s="1">
        <v>0</v>
      </c>
      <c r="L154" s="1">
        <v>0</v>
      </c>
    </row>
    <row r="155" spans="1:12" x14ac:dyDescent="0.25">
      <c r="A155">
        <v>40</v>
      </c>
      <c r="B155">
        <v>18</v>
      </c>
      <c r="C155" t="s">
        <v>636</v>
      </c>
      <c r="D155" t="s">
        <v>640</v>
      </c>
      <c r="E155">
        <v>630</v>
      </c>
      <c r="F155">
        <v>99</v>
      </c>
      <c r="G155">
        <v>95</v>
      </c>
      <c r="H155">
        <v>0</v>
      </c>
      <c r="I155" t="s">
        <v>668</v>
      </c>
      <c r="J155" s="1">
        <v>0</v>
      </c>
      <c r="K155" s="1">
        <v>0</v>
      </c>
      <c r="L155" s="1">
        <v>0</v>
      </c>
    </row>
    <row r="156" spans="1:12" x14ac:dyDescent="0.25">
      <c r="A156">
        <v>40</v>
      </c>
      <c r="B156">
        <v>18</v>
      </c>
      <c r="C156" t="s">
        <v>636</v>
      </c>
      <c r="D156" t="s">
        <v>640</v>
      </c>
      <c r="E156">
        <v>630</v>
      </c>
      <c r="F156">
        <v>99</v>
      </c>
      <c r="G156">
        <v>96</v>
      </c>
      <c r="H156">
        <v>0</v>
      </c>
      <c r="I156" t="s">
        <v>669</v>
      </c>
      <c r="J156" s="1">
        <v>0</v>
      </c>
      <c r="K156" s="1">
        <v>0</v>
      </c>
      <c r="L156" s="1">
        <v>0</v>
      </c>
    </row>
    <row r="157" spans="1:12" x14ac:dyDescent="0.25">
      <c r="A157">
        <v>40</v>
      </c>
      <c r="B157">
        <v>18</v>
      </c>
      <c r="C157" t="s">
        <v>636</v>
      </c>
      <c r="D157" t="s">
        <v>640</v>
      </c>
      <c r="E157">
        <v>630</v>
      </c>
      <c r="F157">
        <v>99</v>
      </c>
      <c r="G157">
        <v>99</v>
      </c>
      <c r="H157">
        <v>0</v>
      </c>
      <c r="I157" t="s">
        <v>670</v>
      </c>
      <c r="J157" s="1">
        <v>0</v>
      </c>
      <c r="K157" s="1">
        <v>4492.1400000000003</v>
      </c>
      <c r="L157" s="1">
        <v>4492.1400000000003</v>
      </c>
    </row>
    <row r="158" spans="1:12" x14ac:dyDescent="0.25">
      <c r="A158">
        <v>40</v>
      </c>
      <c r="B158">
        <v>18</v>
      </c>
      <c r="C158" t="s">
        <v>636</v>
      </c>
      <c r="D158" t="s">
        <v>640</v>
      </c>
      <c r="E158">
        <v>632</v>
      </c>
      <c r="F158">
        <v>10</v>
      </c>
      <c r="G158">
        <v>0</v>
      </c>
      <c r="H158">
        <v>0</v>
      </c>
      <c r="J158" s="1">
        <v>0</v>
      </c>
      <c r="K158" s="1">
        <v>0</v>
      </c>
      <c r="L158" s="1">
        <v>0</v>
      </c>
    </row>
    <row r="159" spans="1:12" x14ac:dyDescent="0.25">
      <c r="A159">
        <v>40</v>
      </c>
      <c r="B159">
        <v>18</v>
      </c>
      <c r="C159" t="s">
        <v>636</v>
      </c>
      <c r="D159" t="s">
        <v>640</v>
      </c>
      <c r="E159">
        <v>632</v>
      </c>
      <c r="F159">
        <v>99</v>
      </c>
      <c r="G159">
        <v>95</v>
      </c>
      <c r="H159">
        <v>0</v>
      </c>
      <c r="I159" t="s">
        <v>668</v>
      </c>
      <c r="J159" s="1">
        <v>0</v>
      </c>
      <c r="K159" s="1">
        <v>0</v>
      </c>
      <c r="L159" s="1">
        <v>0</v>
      </c>
    </row>
    <row r="160" spans="1:12" x14ac:dyDescent="0.25">
      <c r="A160">
        <v>40</v>
      </c>
      <c r="B160">
        <v>18</v>
      </c>
      <c r="C160" t="s">
        <v>636</v>
      </c>
      <c r="D160" t="s">
        <v>640</v>
      </c>
      <c r="E160">
        <v>632</v>
      </c>
      <c r="F160">
        <v>99</v>
      </c>
      <c r="G160">
        <v>96</v>
      </c>
      <c r="H160">
        <v>0</v>
      </c>
      <c r="I160" t="s">
        <v>669</v>
      </c>
      <c r="J160" s="1">
        <v>0</v>
      </c>
      <c r="K160" s="1">
        <v>0</v>
      </c>
      <c r="L160" s="1">
        <v>0</v>
      </c>
    </row>
    <row r="161" spans="1:12" x14ac:dyDescent="0.25">
      <c r="A161">
        <v>40</v>
      </c>
      <c r="B161">
        <v>18</v>
      </c>
      <c r="C161" t="s">
        <v>636</v>
      </c>
      <c r="D161" t="s">
        <v>640</v>
      </c>
      <c r="E161">
        <v>632</v>
      </c>
      <c r="F161">
        <v>99</v>
      </c>
      <c r="G161">
        <v>99</v>
      </c>
      <c r="H161">
        <v>0</v>
      </c>
      <c r="I161" t="s">
        <v>670</v>
      </c>
      <c r="J161" s="1">
        <v>0</v>
      </c>
      <c r="K161" s="1">
        <v>0</v>
      </c>
      <c r="L161" s="1">
        <v>0</v>
      </c>
    </row>
    <row r="162" spans="1:12" x14ac:dyDescent="0.25">
      <c r="A162">
        <v>40</v>
      </c>
      <c r="B162">
        <v>18</v>
      </c>
      <c r="C162" t="s">
        <v>636</v>
      </c>
      <c r="D162" t="s">
        <v>640</v>
      </c>
      <c r="E162">
        <v>690</v>
      </c>
      <c r="F162">
        <v>0</v>
      </c>
      <c r="G162">
        <v>0</v>
      </c>
      <c r="H162">
        <v>0</v>
      </c>
      <c r="J162" s="1">
        <v>0</v>
      </c>
      <c r="K162" s="1">
        <v>0</v>
      </c>
      <c r="L162" s="1">
        <v>0</v>
      </c>
    </row>
    <row r="163" spans="1:12" x14ac:dyDescent="0.25">
      <c r="A163">
        <v>40</v>
      </c>
      <c r="B163">
        <v>18</v>
      </c>
      <c r="D163" t="s">
        <v>632</v>
      </c>
      <c r="E163">
        <v>0</v>
      </c>
      <c r="F163">
        <v>0</v>
      </c>
      <c r="G163">
        <v>0</v>
      </c>
      <c r="H163">
        <v>0</v>
      </c>
      <c r="I163" t="s">
        <v>671</v>
      </c>
      <c r="J163" s="1">
        <v>-45818292.280000001</v>
      </c>
      <c r="K163" s="1">
        <v>0</v>
      </c>
      <c r="L163" s="1">
        <v>45818292.280000001</v>
      </c>
    </row>
    <row r="164" spans="1:12" x14ac:dyDescent="0.25">
      <c r="A164">
        <v>40</v>
      </c>
      <c r="B164">
        <v>18</v>
      </c>
      <c r="D164" t="s">
        <v>632</v>
      </c>
      <c r="E164">
        <v>0</v>
      </c>
      <c r="F164">
        <v>0</v>
      </c>
      <c r="G164">
        <v>0</v>
      </c>
      <c r="H164">
        <v>0</v>
      </c>
      <c r="I164" t="s">
        <v>672</v>
      </c>
      <c r="J164" s="1">
        <v>0</v>
      </c>
      <c r="K164" s="1">
        <v>0</v>
      </c>
      <c r="L164" s="1">
        <v>0</v>
      </c>
    </row>
    <row r="165" spans="1:12" x14ac:dyDescent="0.25">
      <c r="A165">
        <v>40</v>
      </c>
      <c r="B165">
        <v>18</v>
      </c>
      <c r="D165" t="s">
        <v>632</v>
      </c>
      <c r="E165">
        <v>0</v>
      </c>
      <c r="F165">
        <v>0</v>
      </c>
      <c r="G165">
        <v>0</v>
      </c>
      <c r="H165">
        <v>0</v>
      </c>
      <c r="I165" t="s">
        <v>673</v>
      </c>
      <c r="J165" s="1">
        <v>-8547566.0299999993</v>
      </c>
      <c r="K165" s="1">
        <v>-12372939.699999999</v>
      </c>
      <c r="L165" s="1">
        <v>-3825373.67</v>
      </c>
    </row>
    <row r="166" spans="1:12" x14ac:dyDescent="0.25">
      <c r="A166">
        <v>40</v>
      </c>
      <c r="B166">
        <v>18</v>
      </c>
      <c r="D166" t="s">
        <v>632</v>
      </c>
      <c r="E166">
        <v>0</v>
      </c>
      <c r="F166">
        <v>0</v>
      </c>
      <c r="G166">
        <v>0</v>
      </c>
      <c r="H166">
        <v>0</v>
      </c>
      <c r="I166" t="s">
        <v>674</v>
      </c>
      <c r="J166" s="1">
        <v>-4227023.28</v>
      </c>
      <c r="K166" s="1">
        <v>812621.4</v>
      </c>
      <c r="L166" s="1">
        <v>5039644.68</v>
      </c>
    </row>
    <row r="167" spans="1:12" x14ac:dyDescent="0.25">
      <c r="A167">
        <v>40</v>
      </c>
      <c r="B167">
        <v>18</v>
      </c>
      <c r="C167" t="s">
        <v>675</v>
      </c>
      <c r="D167" t="s">
        <v>640</v>
      </c>
      <c r="E167">
        <v>150</v>
      </c>
      <c r="F167">
        <v>0</v>
      </c>
      <c r="G167">
        <v>0</v>
      </c>
      <c r="H167">
        <v>0</v>
      </c>
      <c r="I167" t="s">
        <v>674</v>
      </c>
      <c r="J167" s="1">
        <v>0</v>
      </c>
      <c r="K167" s="1">
        <v>48733314.409999996</v>
      </c>
      <c r="L167" s="1">
        <v>48733314.409999996</v>
      </c>
    </row>
    <row r="168" spans="1:12" x14ac:dyDescent="0.25">
      <c r="A168">
        <v>40</v>
      </c>
      <c r="B168">
        <v>18</v>
      </c>
      <c r="C168" t="s">
        <v>676</v>
      </c>
      <c r="D168" t="s">
        <v>640</v>
      </c>
      <c r="E168">
        <v>150</v>
      </c>
      <c r="F168">
        <v>0</v>
      </c>
      <c r="G168">
        <v>0</v>
      </c>
      <c r="H168">
        <v>0</v>
      </c>
      <c r="I168" t="s">
        <v>674</v>
      </c>
      <c r="J168" s="1">
        <v>0</v>
      </c>
      <c r="K168" s="1">
        <v>0</v>
      </c>
      <c r="L168" s="1">
        <v>0</v>
      </c>
    </row>
    <row r="169" spans="1:12" x14ac:dyDescent="0.25">
      <c r="A169">
        <v>40</v>
      </c>
      <c r="B169">
        <v>18</v>
      </c>
      <c r="C169" t="s">
        <v>636</v>
      </c>
      <c r="D169" t="s">
        <v>637</v>
      </c>
      <c r="E169">
        <v>197</v>
      </c>
      <c r="F169">
        <v>5</v>
      </c>
      <c r="G169">
        <v>0</v>
      </c>
      <c r="H169">
        <v>0</v>
      </c>
      <c r="I169" t="s">
        <v>677</v>
      </c>
      <c r="J169" s="1">
        <v>0</v>
      </c>
      <c r="K169" s="1">
        <v>0</v>
      </c>
      <c r="L169" s="1">
        <v>0</v>
      </c>
    </row>
    <row r="170" spans="1:12" x14ac:dyDescent="0.25">
      <c r="A170">
        <v>40</v>
      </c>
      <c r="B170">
        <v>18</v>
      </c>
      <c r="C170" t="s">
        <v>636</v>
      </c>
      <c r="D170" t="s">
        <v>637</v>
      </c>
      <c r="E170">
        <v>197</v>
      </c>
      <c r="F170">
        <v>9</v>
      </c>
      <c r="G170">
        <v>0</v>
      </c>
      <c r="H170">
        <v>0</v>
      </c>
      <c r="I170" t="s">
        <v>678</v>
      </c>
      <c r="J170" s="1">
        <v>0</v>
      </c>
      <c r="K170" s="1">
        <v>0</v>
      </c>
      <c r="L170" s="1">
        <v>0</v>
      </c>
    </row>
    <row r="171" spans="1:12" x14ac:dyDescent="0.25">
      <c r="A171">
        <v>40</v>
      </c>
      <c r="B171">
        <v>18</v>
      </c>
      <c r="C171" t="s">
        <v>679</v>
      </c>
      <c r="D171" t="s">
        <v>637</v>
      </c>
      <c r="E171">
        <v>500</v>
      </c>
      <c r="F171">
        <v>2</v>
      </c>
      <c r="G171">
        <v>6</v>
      </c>
      <c r="H171">
        <v>0</v>
      </c>
      <c r="I171" t="s">
        <v>680</v>
      </c>
      <c r="J171" s="1">
        <v>0</v>
      </c>
      <c r="K171" s="1">
        <v>4227023.28</v>
      </c>
      <c r="L171" s="1">
        <v>4227023.28</v>
      </c>
    </row>
    <row r="172" spans="1:12" x14ac:dyDescent="0.25">
      <c r="A172">
        <v>40</v>
      </c>
      <c r="B172">
        <v>18</v>
      </c>
      <c r="C172" t="s">
        <v>681</v>
      </c>
      <c r="D172" t="s">
        <v>637</v>
      </c>
      <c r="E172">
        <v>500</v>
      </c>
      <c r="F172">
        <v>2</v>
      </c>
      <c r="G172">
        <v>6</v>
      </c>
      <c r="H172">
        <v>0</v>
      </c>
      <c r="I172" t="s">
        <v>680</v>
      </c>
      <c r="J172" s="1">
        <v>4227023.28</v>
      </c>
      <c r="K172" s="1">
        <v>0</v>
      </c>
      <c r="L172" s="1">
        <v>-4227023.28</v>
      </c>
    </row>
    <row r="173" spans="1:12" x14ac:dyDescent="0.25">
      <c r="A173">
        <v>40</v>
      </c>
      <c r="B173">
        <v>18</v>
      </c>
      <c r="C173" t="s">
        <v>636</v>
      </c>
      <c r="D173" t="s">
        <v>637</v>
      </c>
      <c r="E173">
        <v>630</v>
      </c>
      <c r="F173">
        <v>14</v>
      </c>
      <c r="G173">
        <v>0</v>
      </c>
      <c r="H173">
        <v>0</v>
      </c>
      <c r="I173" t="s">
        <v>682</v>
      </c>
      <c r="J173" s="1">
        <v>0</v>
      </c>
      <c r="K173" s="1">
        <v>43693669.729999997</v>
      </c>
      <c r="L173" s="1">
        <v>43693669.729999997</v>
      </c>
    </row>
    <row r="174" spans="1:12" x14ac:dyDescent="0.25">
      <c r="A174">
        <v>40</v>
      </c>
      <c r="B174">
        <v>18</v>
      </c>
      <c r="C174" t="s">
        <v>636</v>
      </c>
      <c r="D174" t="s">
        <v>637</v>
      </c>
      <c r="E174">
        <v>630</v>
      </c>
      <c r="F174">
        <v>16</v>
      </c>
      <c r="G174">
        <v>0</v>
      </c>
      <c r="H174">
        <v>0</v>
      </c>
      <c r="J174" s="1">
        <v>0</v>
      </c>
      <c r="K174" s="1">
        <v>0</v>
      </c>
      <c r="L174" s="1">
        <v>0</v>
      </c>
    </row>
    <row r="175" spans="1:12" x14ac:dyDescent="0.25">
      <c r="A175">
        <v>40</v>
      </c>
      <c r="B175">
        <v>18</v>
      </c>
      <c r="C175" t="s">
        <v>636</v>
      </c>
      <c r="D175" t="s">
        <v>637</v>
      </c>
      <c r="E175">
        <v>630</v>
      </c>
      <c r="F175">
        <v>25</v>
      </c>
      <c r="G175">
        <v>1</v>
      </c>
      <c r="H175">
        <v>1</v>
      </c>
      <c r="I175" t="s">
        <v>683</v>
      </c>
      <c r="J175" s="1">
        <v>0</v>
      </c>
      <c r="K175" s="1">
        <v>0</v>
      </c>
      <c r="L175" s="1">
        <v>0</v>
      </c>
    </row>
    <row r="176" spans="1:12" x14ac:dyDescent="0.25">
      <c r="A176">
        <v>40</v>
      </c>
      <c r="B176">
        <v>18</v>
      </c>
      <c r="C176" t="s">
        <v>636</v>
      </c>
      <c r="D176" t="s">
        <v>637</v>
      </c>
      <c r="E176">
        <v>630</v>
      </c>
      <c r="F176">
        <v>25</v>
      </c>
      <c r="G176">
        <v>2</v>
      </c>
      <c r="H176">
        <v>1</v>
      </c>
      <c r="I176" t="s">
        <v>683</v>
      </c>
      <c r="J176" s="1">
        <v>0</v>
      </c>
      <c r="K176" s="1">
        <v>0</v>
      </c>
      <c r="L176" s="1">
        <v>0</v>
      </c>
    </row>
    <row r="177" spans="1:12" x14ac:dyDescent="0.25">
      <c r="A177">
        <v>40</v>
      </c>
      <c r="B177">
        <v>18</v>
      </c>
      <c r="C177" t="s">
        <v>636</v>
      </c>
      <c r="D177" t="s">
        <v>637</v>
      </c>
      <c r="E177">
        <v>630</v>
      </c>
      <c r="F177">
        <v>25</v>
      </c>
      <c r="G177">
        <v>3</v>
      </c>
      <c r="H177">
        <v>1</v>
      </c>
      <c r="I177" t="s">
        <v>683</v>
      </c>
      <c r="J177" s="1">
        <v>0</v>
      </c>
      <c r="K177" s="1">
        <v>0</v>
      </c>
      <c r="L177" s="1">
        <v>0</v>
      </c>
    </row>
    <row r="178" spans="1:12" x14ac:dyDescent="0.25">
      <c r="A178">
        <v>40</v>
      </c>
      <c r="B178">
        <v>18</v>
      </c>
      <c r="C178" t="s">
        <v>636</v>
      </c>
      <c r="D178" t="s">
        <v>637</v>
      </c>
      <c r="E178">
        <v>630</v>
      </c>
      <c r="F178">
        <v>25</v>
      </c>
      <c r="G178">
        <v>4</v>
      </c>
      <c r="H178">
        <v>1</v>
      </c>
      <c r="I178" t="s">
        <v>683</v>
      </c>
      <c r="J178" s="1">
        <v>0</v>
      </c>
      <c r="K178" s="1">
        <v>0</v>
      </c>
      <c r="L178" s="1">
        <v>0</v>
      </c>
    </row>
    <row r="179" spans="1:12" x14ac:dyDescent="0.25">
      <c r="A179">
        <v>40</v>
      </c>
      <c r="B179">
        <v>18</v>
      </c>
      <c r="C179" t="s">
        <v>636</v>
      </c>
      <c r="D179" t="s">
        <v>637</v>
      </c>
      <c r="E179">
        <v>630</v>
      </c>
      <c r="F179">
        <v>25</v>
      </c>
      <c r="G179">
        <v>5</v>
      </c>
      <c r="H179">
        <v>1</v>
      </c>
      <c r="I179" t="s">
        <v>683</v>
      </c>
      <c r="J179" s="1">
        <v>0</v>
      </c>
      <c r="K179" s="1">
        <v>0</v>
      </c>
      <c r="L179" s="1">
        <v>0</v>
      </c>
    </row>
    <row r="180" spans="1:12" x14ac:dyDescent="0.25">
      <c r="A180">
        <v>40</v>
      </c>
      <c r="B180">
        <v>18</v>
      </c>
      <c r="C180" t="s">
        <v>675</v>
      </c>
      <c r="D180" t="s">
        <v>632</v>
      </c>
      <c r="E180">
        <v>151</v>
      </c>
      <c r="F180">
        <v>0</v>
      </c>
      <c r="G180">
        <v>0</v>
      </c>
      <c r="H180">
        <v>0</v>
      </c>
      <c r="I180" t="s">
        <v>684</v>
      </c>
      <c r="J180" s="1">
        <v>0</v>
      </c>
      <c r="K180" s="1">
        <v>0</v>
      </c>
      <c r="L180" s="1">
        <v>0</v>
      </c>
    </row>
    <row r="181" spans="1:12" x14ac:dyDescent="0.25">
      <c r="A181">
        <v>40</v>
      </c>
      <c r="B181">
        <v>18</v>
      </c>
      <c r="C181" t="s">
        <v>676</v>
      </c>
      <c r="D181" t="s">
        <v>632</v>
      </c>
      <c r="E181">
        <v>151</v>
      </c>
      <c r="F181">
        <v>0</v>
      </c>
      <c r="G181">
        <v>0</v>
      </c>
      <c r="H181">
        <v>0</v>
      </c>
      <c r="I181" t="s">
        <v>684</v>
      </c>
      <c r="J181" s="1">
        <v>0</v>
      </c>
      <c r="K181" s="1">
        <v>0</v>
      </c>
      <c r="L181" s="1">
        <v>0</v>
      </c>
    </row>
    <row r="182" spans="1:12" x14ac:dyDescent="0.25">
      <c r="A182">
        <v>40</v>
      </c>
      <c r="B182">
        <v>18</v>
      </c>
      <c r="C182" t="s">
        <v>675</v>
      </c>
      <c r="D182" t="s">
        <v>632</v>
      </c>
      <c r="E182">
        <v>152</v>
      </c>
      <c r="F182">
        <v>0</v>
      </c>
      <c r="G182">
        <v>0</v>
      </c>
      <c r="H182">
        <v>0</v>
      </c>
      <c r="I182" t="s">
        <v>685</v>
      </c>
      <c r="J182" s="1">
        <v>0</v>
      </c>
      <c r="K182" s="1">
        <v>0</v>
      </c>
      <c r="L182" s="1">
        <v>0</v>
      </c>
    </row>
    <row r="183" spans="1:12" x14ac:dyDescent="0.25">
      <c r="A183">
        <v>40</v>
      </c>
      <c r="B183">
        <v>18</v>
      </c>
      <c r="C183" t="s">
        <v>676</v>
      </c>
      <c r="D183" t="s">
        <v>632</v>
      </c>
      <c r="E183">
        <v>152</v>
      </c>
      <c r="F183">
        <v>0</v>
      </c>
      <c r="G183">
        <v>0</v>
      </c>
      <c r="H183">
        <v>0</v>
      </c>
      <c r="I183" t="s">
        <v>685</v>
      </c>
      <c r="J183" s="1">
        <v>0</v>
      </c>
      <c r="K183" s="1">
        <v>0</v>
      </c>
      <c r="L183" s="1">
        <v>0</v>
      </c>
    </row>
    <row r="184" spans="1:12" x14ac:dyDescent="0.25">
      <c r="A184">
        <v>40</v>
      </c>
      <c r="B184">
        <v>18</v>
      </c>
      <c r="C184" t="s">
        <v>676</v>
      </c>
      <c r="D184" t="s">
        <v>632</v>
      </c>
      <c r="E184">
        <v>153</v>
      </c>
      <c r="F184">
        <v>0</v>
      </c>
      <c r="G184">
        <v>0</v>
      </c>
      <c r="H184">
        <v>0</v>
      </c>
      <c r="I184" t="s">
        <v>686</v>
      </c>
      <c r="J184" s="1">
        <v>0</v>
      </c>
      <c r="K184" s="1">
        <v>0</v>
      </c>
      <c r="L184" s="1">
        <v>0</v>
      </c>
    </row>
    <row r="185" spans="1:12" x14ac:dyDescent="0.25">
      <c r="A185">
        <v>40</v>
      </c>
      <c r="B185">
        <v>18</v>
      </c>
      <c r="C185" t="s">
        <v>675</v>
      </c>
      <c r="D185" t="s">
        <v>632</v>
      </c>
      <c r="E185">
        <v>153</v>
      </c>
      <c r="F185">
        <v>0</v>
      </c>
      <c r="G185">
        <v>0</v>
      </c>
      <c r="H185">
        <v>0</v>
      </c>
      <c r="I185" t="s">
        <v>686</v>
      </c>
      <c r="J185" s="1">
        <v>0</v>
      </c>
      <c r="K185" s="1">
        <v>0</v>
      </c>
      <c r="L185" s="1">
        <v>0</v>
      </c>
    </row>
    <row r="186" spans="1:12" x14ac:dyDescent="0.25">
      <c r="A186">
        <v>40</v>
      </c>
      <c r="B186">
        <v>18</v>
      </c>
      <c r="C186" t="s">
        <v>675</v>
      </c>
      <c r="D186" t="s">
        <v>632</v>
      </c>
      <c r="E186">
        <v>155</v>
      </c>
      <c r="F186">
        <v>0</v>
      </c>
      <c r="G186">
        <v>0</v>
      </c>
      <c r="H186">
        <v>0</v>
      </c>
      <c r="I186" t="s">
        <v>687</v>
      </c>
      <c r="J186" s="1">
        <v>0</v>
      </c>
      <c r="K186" s="1">
        <v>0</v>
      </c>
      <c r="L186" s="1">
        <v>0</v>
      </c>
    </row>
    <row r="187" spans="1:12" x14ac:dyDescent="0.25">
      <c r="A187">
        <v>40</v>
      </c>
      <c r="B187">
        <v>18</v>
      </c>
      <c r="C187" t="s">
        <v>676</v>
      </c>
      <c r="D187" t="s">
        <v>632</v>
      </c>
      <c r="E187">
        <v>155</v>
      </c>
      <c r="F187">
        <v>0</v>
      </c>
      <c r="G187">
        <v>0</v>
      </c>
      <c r="H187">
        <v>0</v>
      </c>
      <c r="I187" t="s">
        <v>687</v>
      </c>
      <c r="J187" s="1">
        <v>0</v>
      </c>
      <c r="K187" s="1">
        <v>0</v>
      </c>
      <c r="L187" s="1">
        <v>0</v>
      </c>
    </row>
    <row r="188" spans="1:12" x14ac:dyDescent="0.25">
      <c r="A188">
        <v>40</v>
      </c>
      <c r="B188">
        <v>18</v>
      </c>
      <c r="C188" t="s">
        <v>675</v>
      </c>
      <c r="D188" t="s">
        <v>632</v>
      </c>
      <c r="E188">
        <v>157</v>
      </c>
      <c r="F188">
        <v>0</v>
      </c>
      <c r="G188">
        <v>0</v>
      </c>
      <c r="H188">
        <v>0</v>
      </c>
      <c r="I188" t="s">
        <v>688</v>
      </c>
      <c r="J188" s="1">
        <v>0</v>
      </c>
      <c r="K188" s="1">
        <v>0</v>
      </c>
      <c r="L188" s="1">
        <v>0</v>
      </c>
    </row>
    <row r="189" spans="1:12" x14ac:dyDescent="0.25">
      <c r="A189">
        <v>40</v>
      </c>
      <c r="B189">
        <v>18</v>
      </c>
      <c r="C189" t="s">
        <v>676</v>
      </c>
      <c r="D189" t="s">
        <v>632</v>
      </c>
      <c r="E189">
        <v>157</v>
      </c>
      <c r="F189">
        <v>0</v>
      </c>
      <c r="G189">
        <v>0</v>
      </c>
      <c r="H189">
        <v>0</v>
      </c>
      <c r="I189" t="s">
        <v>688</v>
      </c>
      <c r="J189" s="1">
        <v>0</v>
      </c>
      <c r="K189" s="1">
        <v>0</v>
      </c>
      <c r="L189" s="1">
        <v>0</v>
      </c>
    </row>
    <row r="190" spans="1:12" x14ac:dyDescent="0.25">
      <c r="A190">
        <v>40</v>
      </c>
      <c r="B190">
        <v>18</v>
      </c>
      <c r="C190" t="s">
        <v>676</v>
      </c>
      <c r="D190" t="s">
        <v>632</v>
      </c>
      <c r="E190">
        <v>158</v>
      </c>
      <c r="F190">
        <v>0</v>
      </c>
      <c r="G190">
        <v>0</v>
      </c>
      <c r="H190">
        <v>0</v>
      </c>
      <c r="I190" t="s">
        <v>689</v>
      </c>
      <c r="J190" s="1">
        <v>0</v>
      </c>
      <c r="K190" s="1">
        <v>0</v>
      </c>
      <c r="L190" s="1">
        <v>0</v>
      </c>
    </row>
    <row r="191" spans="1:12" x14ac:dyDescent="0.25">
      <c r="A191">
        <v>40</v>
      </c>
      <c r="B191">
        <v>18</v>
      </c>
      <c r="C191" t="s">
        <v>675</v>
      </c>
      <c r="D191" t="s">
        <v>632</v>
      </c>
      <c r="E191">
        <v>158</v>
      </c>
      <c r="F191">
        <v>0</v>
      </c>
      <c r="G191">
        <v>0</v>
      </c>
      <c r="H191">
        <v>0</v>
      </c>
      <c r="I191" t="s">
        <v>689</v>
      </c>
      <c r="J191" s="1">
        <v>0</v>
      </c>
      <c r="K191" s="1">
        <v>0</v>
      </c>
      <c r="L191" s="1">
        <v>0</v>
      </c>
    </row>
    <row r="192" spans="1:12" x14ac:dyDescent="0.25">
      <c r="A192">
        <v>40</v>
      </c>
      <c r="B192">
        <v>18</v>
      </c>
      <c r="D192" t="s">
        <v>632</v>
      </c>
      <c r="E192">
        <v>0</v>
      </c>
      <c r="F192">
        <v>0</v>
      </c>
      <c r="G192">
        <v>0</v>
      </c>
      <c r="H192">
        <v>0</v>
      </c>
      <c r="I192" t="s">
        <v>690</v>
      </c>
      <c r="J192" s="1">
        <v>-398170.9</v>
      </c>
      <c r="K192" s="1">
        <v>-398170.9</v>
      </c>
      <c r="L192" s="1">
        <v>0</v>
      </c>
    </row>
    <row r="193" spans="1:12" x14ac:dyDescent="0.25">
      <c r="A193">
        <v>40</v>
      </c>
      <c r="B193">
        <v>18</v>
      </c>
      <c r="C193" t="s">
        <v>636</v>
      </c>
      <c r="D193" t="s">
        <v>637</v>
      </c>
      <c r="E193">
        <v>120</v>
      </c>
      <c r="F193">
        <v>6</v>
      </c>
      <c r="G193">
        <v>0</v>
      </c>
      <c r="H193">
        <v>0</v>
      </c>
      <c r="I193" t="s">
        <v>691</v>
      </c>
      <c r="J193" s="1">
        <v>0</v>
      </c>
      <c r="K193" s="1">
        <v>0</v>
      </c>
      <c r="L193" s="1">
        <v>0</v>
      </c>
    </row>
    <row r="194" spans="1:12" x14ac:dyDescent="0.25">
      <c r="A194">
        <v>40</v>
      </c>
      <c r="B194">
        <v>18</v>
      </c>
      <c r="C194" t="s">
        <v>636</v>
      </c>
      <c r="D194" t="s">
        <v>637</v>
      </c>
      <c r="E194">
        <v>121</v>
      </c>
      <c r="F194">
        <v>6</v>
      </c>
      <c r="G194">
        <v>0</v>
      </c>
      <c r="H194">
        <v>0</v>
      </c>
      <c r="I194" t="s">
        <v>691</v>
      </c>
      <c r="J194" s="1">
        <v>0</v>
      </c>
      <c r="K194" s="1">
        <v>0</v>
      </c>
      <c r="L194" s="1">
        <v>0</v>
      </c>
    </row>
    <row r="195" spans="1:12" x14ac:dyDescent="0.25">
      <c r="A195">
        <v>40</v>
      </c>
      <c r="B195">
        <v>18</v>
      </c>
      <c r="C195" t="s">
        <v>636</v>
      </c>
      <c r="D195" t="s">
        <v>637</v>
      </c>
      <c r="E195">
        <v>122</v>
      </c>
      <c r="F195">
        <v>6</v>
      </c>
      <c r="G195">
        <v>0</v>
      </c>
      <c r="H195">
        <v>0</v>
      </c>
      <c r="I195" t="s">
        <v>691</v>
      </c>
      <c r="J195" s="1">
        <v>0</v>
      </c>
      <c r="K195" s="1">
        <v>0</v>
      </c>
      <c r="L195" s="1">
        <v>0</v>
      </c>
    </row>
    <row r="196" spans="1:12" x14ac:dyDescent="0.25">
      <c r="A196">
        <v>40</v>
      </c>
      <c r="B196">
        <v>18</v>
      </c>
      <c r="C196" t="s">
        <v>636</v>
      </c>
      <c r="D196" t="s">
        <v>637</v>
      </c>
      <c r="E196">
        <v>127</v>
      </c>
      <c r="F196">
        <v>6</v>
      </c>
      <c r="G196">
        <v>0</v>
      </c>
      <c r="H196">
        <v>0</v>
      </c>
      <c r="I196" t="s">
        <v>691</v>
      </c>
      <c r="J196" s="1">
        <v>0</v>
      </c>
      <c r="K196" s="1">
        <v>0</v>
      </c>
      <c r="L196" s="1">
        <v>0</v>
      </c>
    </row>
    <row r="197" spans="1:12" x14ac:dyDescent="0.25">
      <c r="A197">
        <v>40</v>
      </c>
      <c r="B197">
        <v>18</v>
      </c>
      <c r="C197" t="s">
        <v>636</v>
      </c>
      <c r="D197" t="s">
        <v>637</v>
      </c>
      <c r="E197">
        <v>220</v>
      </c>
      <c r="F197">
        <v>6</v>
      </c>
      <c r="G197">
        <v>0</v>
      </c>
      <c r="H197">
        <v>0</v>
      </c>
      <c r="I197" t="s">
        <v>691</v>
      </c>
      <c r="J197" s="1">
        <v>0</v>
      </c>
      <c r="K197" s="1">
        <v>0</v>
      </c>
      <c r="L197" s="1">
        <v>0</v>
      </c>
    </row>
    <row r="198" spans="1:12" x14ac:dyDescent="0.25">
      <c r="A198">
        <v>40</v>
      </c>
      <c r="B198">
        <v>18</v>
      </c>
      <c r="C198" t="s">
        <v>636</v>
      </c>
      <c r="D198" t="s">
        <v>637</v>
      </c>
      <c r="E198">
        <v>222</v>
      </c>
      <c r="F198">
        <v>6</v>
      </c>
      <c r="G198">
        <v>0</v>
      </c>
      <c r="H198">
        <v>0</v>
      </c>
      <c r="I198" t="s">
        <v>691</v>
      </c>
      <c r="J198" s="1">
        <v>0</v>
      </c>
      <c r="K198" s="1">
        <v>0</v>
      </c>
      <c r="L198" s="1">
        <v>0</v>
      </c>
    </row>
    <row r="199" spans="1:12" x14ac:dyDescent="0.25">
      <c r="A199">
        <v>40</v>
      </c>
      <c r="B199">
        <v>18</v>
      </c>
      <c r="C199" t="s">
        <v>636</v>
      </c>
      <c r="D199" t="s">
        <v>637</v>
      </c>
      <c r="E199">
        <v>227</v>
      </c>
      <c r="F199">
        <v>6</v>
      </c>
      <c r="G199">
        <v>0</v>
      </c>
      <c r="H199">
        <v>0</v>
      </c>
      <c r="I199" t="s">
        <v>691</v>
      </c>
      <c r="J199" s="1">
        <v>0</v>
      </c>
      <c r="K199" s="1">
        <v>0</v>
      </c>
      <c r="L199" s="1">
        <v>0</v>
      </c>
    </row>
    <row r="200" spans="1:12" x14ac:dyDescent="0.25">
      <c r="A200">
        <v>40</v>
      </c>
      <c r="B200">
        <v>18</v>
      </c>
      <c r="C200" t="s">
        <v>676</v>
      </c>
      <c r="D200" t="s">
        <v>640</v>
      </c>
      <c r="E200">
        <v>250</v>
      </c>
      <c r="F200">
        <v>0</v>
      </c>
      <c r="G200">
        <v>0</v>
      </c>
      <c r="H200">
        <v>0</v>
      </c>
      <c r="I200" t="s">
        <v>690</v>
      </c>
      <c r="J200" s="1">
        <v>0</v>
      </c>
      <c r="K200" s="1">
        <v>0</v>
      </c>
      <c r="L200" s="1">
        <v>0</v>
      </c>
    </row>
    <row r="201" spans="1:12" x14ac:dyDescent="0.25">
      <c r="A201">
        <v>40</v>
      </c>
      <c r="B201">
        <v>18</v>
      </c>
      <c r="C201" t="s">
        <v>675</v>
      </c>
      <c r="D201" t="s">
        <v>640</v>
      </c>
      <c r="E201">
        <v>250</v>
      </c>
      <c r="F201">
        <v>0</v>
      </c>
      <c r="G201">
        <v>0</v>
      </c>
      <c r="H201">
        <v>0</v>
      </c>
      <c r="I201" t="s">
        <v>690</v>
      </c>
      <c r="J201" s="1">
        <v>0</v>
      </c>
      <c r="K201" s="1">
        <v>0</v>
      </c>
      <c r="L201" s="1">
        <v>0</v>
      </c>
    </row>
    <row r="202" spans="1:12" x14ac:dyDescent="0.25">
      <c r="A202">
        <v>40</v>
      </c>
      <c r="B202">
        <v>18</v>
      </c>
      <c r="C202" t="s">
        <v>679</v>
      </c>
      <c r="D202" t="s">
        <v>637</v>
      </c>
      <c r="E202">
        <v>500</v>
      </c>
      <c r="F202">
        <v>2</v>
      </c>
      <c r="G202">
        <v>3</v>
      </c>
      <c r="H202">
        <v>1</v>
      </c>
      <c r="I202" t="s">
        <v>313</v>
      </c>
      <c r="J202" s="1">
        <v>0</v>
      </c>
      <c r="K202" s="1">
        <v>398170.9</v>
      </c>
      <c r="L202" s="1">
        <v>398170.9</v>
      </c>
    </row>
    <row r="203" spans="1:12" x14ac:dyDescent="0.25">
      <c r="A203">
        <v>40</v>
      </c>
      <c r="B203">
        <v>18</v>
      </c>
      <c r="C203" t="s">
        <v>681</v>
      </c>
      <c r="D203" t="s">
        <v>637</v>
      </c>
      <c r="E203">
        <v>500</v>
      </c>
      <c r="F203">
        <v>2</v>
      </c>
      <c r="G203">
        <v>3</v>
      </c>
      <c r="H203">
        <v>1</v>
      </c>
      <c r="I203" t="s">
        <v>313</v>
      </c>
      <c r="J203" s="1">
        <v>398170.9</v>
      </c>
      <c r="K203" s="1">
        <v>0</v>
      </c>
      <c r="L203" s="1">
        <v>-398170.9</v>
      </c>
    </row>
    <row r="204" spans="1:12" x14ac:dyDescent="0.25">
      <c r="A204">
        <v>40</v>
      </c>
      <c r="B204">
        <v>18</v>
      </c>
      <c r="C204" t="s">
        <v>636</v>
      </c>
      <c r="D204" t="s">
        <v>637</v>
      </c>
      <c r="E204">
        <v>630</v>
      </c>
      <c r="F204">
        <v>25</v>
      </c>
      <c r="G204">
        <v>1</v>
      </c>
      <c r="H204">
        <v>2</v>
      </c>
      <c r="I204" t="s">
        <v>692</v>
      </c>
      <c r="J204" s="1">
        <v>0</v>
      </c>
      <c r="K204" s="1">
        <v>0</v>
      </c>
      <c r="L204" s="1">
        <v>0</v>
      </c>
    </row>
    <row r="205" spans="1:12" x14ac:dyDescent="0.25">
      <c r="A205">
        <v>40</v>
      </c>
      <c r="B205">
        <v>18</v>
      </c>
      <c r="C205" t="s">
        <v>636</v>
      </c>
      <c r="D205" t="s">
        <v>637</v>
      </c>
      <c r="E205">
        <v>630</v>
      </c>
      <c r="F205">
        <v>25</v>
      </c>
      <c r="G205">
        <v>2</v>
      </c>
      <c r="H205">
        <v>2</v>
      </c>
      <c r="I205" t="s">
        <v>692</v>
      </c>
      <c r="J205" s="1">
        <v>0</v>
      </c>
      <c r="K205" s="1">
        <v>0</v>
      </c>
      <c r="L205" s="1">
        <v>0</v>
      </c>
    </row>
    <row r="206" spans="1:12" x14ac:dyDescent="0.25">
      <c r="A206">
        <v>40</v>
      </c>
      <c r="B206">
        <v>18</v>
      </c>
      <c r="C206" t="s">
        <v>636</v>
      </c>
      <c r="D206" t="s">
        <v>637</v>
      </c>
      <c r="E206">
        <v>630</v>
      </c>
      <c r="F206">
        <v>25</v>
      </c>
      <c r="G206">
        <v>3</v>
      </c>
      <c r="H206">
        <v>2</v>
      </c>
      <c r="I206" t="s">
        <v>692</v>
      </c>
      <c r="J206" s="1">
        <v>0</v>
      </c>
      <c r="K206" s="1">
        <v>0</v>
      </c>
      <c r="L206" s="1">
        <v>0</v>
      </c>
    </row>
    <row r="207" spans="1:12" x14ac:dyDescent="0.25">
      <c r="A207">
        <v>40</v>
      </c>
      <c r="B207">
        <v>18</v>
      </c>
      <c r="C207" t="s">
        <v>636</v>
      </c>
      <c r="D207" t="s">
        <v>637</v>
      </c>
      <c r="E207">
        <v>630</v>
      </c>
      <c r="F207">
        <v>25</v>
      </c>
      <c r="G207">
        <v>4</v>
      </c>
      <c r="H207">
        <v>2</v>
      </c>
      <c r="I207" t="s">
        <v>692</v>
      </c>
      <c r="J207" s="1">
        <v>0</v>
      </c>
      <c r="K207" s="1">
        <v>0</v>
      </c>
      <c r="L207" s="1">
        <v>0</v>
      </c>
    </row>
    <row r="208" spans="1:12" x14ac:dyDescent="0.25">
      <c r="A208">
        <v>40</v>
      </c>
      <c r="B208">
        <v>18</v>
      </c>
      <c r="C208" t="s">
        <v>636</v>
      </c>
      <c r="D208" t="s">
        <v>637</v>
      </c>
      <c r="E208">
        <v>630</v>
      </c>
      <c r="F208">
        <v>25</v>
      </c>
      <c r="G208">
        <v>5</v>
      </c>
      <c r="H208">
        <v>2</v>
      </c>
      <c r="I208" t="s">
        <v>692</v>
      </c>
      <c r="J208" s="1">
        <v>0</v>
      </c>
      <c r="K208" s="1">
        <v>0</v>
      </c>
      <c r="L208" s="1">
        <v>0</v>
      </c>
    </row>
    <row r="209" spans="1:12" x14ac:dyDescent="0.25">
      <c r="A209">
        <v>40</v>
      </c>
      <c r="B209">
        <v>18</v>
      </c>
      <c r="C209" t="s">
        <v>636</v>
      </c>
      <c r="D209" t="s">
        <v>637</v>
      </c>
      <c r="E209">
        <v>630</v>
      </c>
      <c r="F209">
        <v>99</v>
      </c>
      <c r="G209">
        <v>97</v>
      </c>
      <c r="H209">
        <v>0</v>
      </c>
      <c r="I209" t="s">
        <v>693</v>
      </c>
      <c r="J209" s="1">
        <v>0</v>
      </c>
      <c r="K209" s="1">
        <v>0</v>
      </c>
      <c r="L209" s="1">
        <v>0</v>
      </c>
    </row>
    <row r="210" spans="1:12" x14ac:dyDescent="0.25">
      <c r="A210">
        <v>40</v>
      </c>
      <c r="B210">
        <v>18</v>
      </c>
      <c r="C210" t="s">
        <v>636</v>
      </c>
      <c r="D210" t="s">
        <v>637</v>
      </c>
      <c r="E210">
        <v>630</v>
      </c>
      <c r="F210">
        <v>99</v>
      </c>
      <c r="G210">
        <v>98</v>
      </c>
      <c r="H210">
        <v>0</v>
      </c>
      <c r="I210" t="s">
        <v>694</v>
      </c>
      <c r="J210" s="1">
        <v>0</v>
      </c>
      <c r="K210" s="1">
        <v>0</v>
      </c>
      <c r="L210" s="1">
        <v>0</v>
      </c>
    </row>
    <row r="211" spans="1:12" x14ac:dyDescent="0.25">
      <c r="A211">
        <v>40</v>
      </c>
      <c r="B211">
        <v>18</v>
      </c>
      <c r="D211" t="s">
        <v>632</v>
      </c>
      <c r="E211">
        <v>0</v>
      </c>
      <c r="F211">
        <v>0</v>
      </c>
      <c r="G211">
        <v>0</v>
      </c>
      <c r="H211">
        <v>0</v>
      </c>
      <c r="I211" t="s">
        <v>695</v>
      </c>
      <c r="J211" s="1">
        <v>0</v>
      </c>
      <c r="K211" s="1">
        <v>0</v>
      </c>
      <c r="L211" s="1">
        <v>0</v>
      </c>
    </row>
    <row r="212" spans="1:12" x14ac:dyDescent="0.25">
      <c r="A212">
        <v>40</v>
      </c>
      <c r="B212">
        <v>18</v>
      </c>
      <c r="C212" t="s">
        <v>675</v>
      </c>
      <c r="D212" t="s">
        <v>640</v>
      </c>
      <c r="E212">
        <v>251</v>
      </c>
      <c r="F212">
        <v>0</v>
      </c>
      <c r="G212">
        <v>0</v>
      </c>
      <c r="H212">
        <v>0</v>
      </c>
      <c r="I212" t="s">
        <v>695</v>
      </c>
      <c r="J212" s="1">
        <v>0</v>
      </c>
      <c r="K212" s="1">
        <v>0</v>
      </c>
      <c r="L212" s="1">
        <v>0</v>
      </c>
    </row>
    <row r="213" spans="1:12" x14ac:dyDescent="0.25">
      <c r="A213">
        <v>40</v>
      </c>
      <c r="B213">
        <v>18</v>
      </c>
      <c r="C213" t="s">
        <v>676</v>
      </c>
      <c r="D213" t="s">
        <v>640</v>
      </c>
      <c r="E213">
        <v>251</v>
      </c>
      <c r="F213">
        <v>0</v>
      </c>
      <c r="G213">
        <v>0</v>
      </c>
      <c r="H213">
        <v>0</v>
      </c>
      <c r="I213" t="s">
        <v>695</v>
      </c>
      <c r="J213" s="1">
        <v>0</v>
      </c>
      <c r="K213" s="1">
        <v>0</v>
      </c>
      <c r="L213" s="1">
        <v>0</v>
      </c>
    </row>
    <row r="214" spans="1:12" x14ac:dyDescent="0.25">
      <c r="A214">
        <v>40</v>
      </c>
      <c r="B214">
        <v>18</v>
      </c>
      <c r="C214" t="s">
        <v>679</v>
      </c>
      <c r="D214" t="s">
        <v>637</v>
      </c>
      <c r="E214">
        <v>257</v>
      </c>
      <c r="F214">
        <v>1</v>
      </c>
      <c r="G214">
        <v>0</v>
      </c>
      <c r="H214">
        <v>0</v>
      </c>
      <c r="I214" t="s">
        <v>696</v>
      </c>
      <c r="J214" s="1">
        <v>0</v>
      </c>
      <c r="K214" s="1">
        <v>0</v>
      </c>
      <c r="L214" s="1">
        <v>0</v>
      </c>
    </row>
    <row r="215" spans="1:12" x14ac:dyDescent="0.25">
      <c r="A215">
        <v>40</v>
      </c>
      <c r="B215">
        <v>18</v>
      </c>
      <c r="C215" t="s">
        <v>681</v>
      </c>
      <c r="D215" t="s">
        <v>637</v>
      </c>
      <c r="E215">
        <v>257</v>
      </c>
      <c r="F215">
        <v>1</v>
      </c>
      <c r="G215">
        <v>0</v>
      </c>
      <c r="H215">
        <v>0</v>
      </c>
      <c r="I215" t="s">
        <v>696</v>
      </c>
      <c r="J215" s="1">
        <v>0</v>
      </c>
      <c r="K215" s="1">
        <v>0</v>
      </c>
      <c r="L215" s="1">
        <v>0</v>
      </c>
    </row>
    <row r="216" spans="1:12" x14ac:dyDescent="0.25">
      <c r="A216">
        <v>40</v>
      </c>
      <c r="B216">
        <v>18</v>
      </c>
      <c r="C216" t="s">
        <v>679</v>
      </c>
      <c r="D216" t="s">
        <v>637</v>
      </c>
      <c r="E216">
        <v>500</v>
      </c>
      <c r="F216">
        <v>2</v>
      </c>
      <c r="G216">
        <v>3</v>
      </c>
      <c r="H216">
        <v>2</v>
      </c>
      <c r="I216" t="s">
        <v>696</v>
      </c>
      <c r="J216" s="1">
        <v>0</v>
      </c>
      <c r="K216" s="1">
        <v>0</v>
      </c>
      <c r="L216" s="1">
        <v>0</v>
      </c>
    </row>
    <row r="217" spans="1:12" x14ac:dyDescent="0.25">
      <c r="A217">
        <v>40</v>
      </c>
      <c r="B217">
        <v>18</v>
      </c>
      <c r="C217" t="s">
        <v>681</v>
      </c>
      <c r="D217" t="s">
        <v>637</v>
      </c>
      <c r="E217">
        <v>500</v>
      </c>
      <c r="F217">
        <v>2</v>
      </c>
      <c r="G217">
        <v>3</v>
      </c>
      <c r="H217">
        <v>2</v>
      </c>
      <c r="I217" t="s">
        <v>696</v>
      </c>
      <c r="J217" s="1">
        <v>0</v>
      </c>
      <c r="K217" s="1">
        <v>0</v>
      </c>
      <c r="L217" s="1">
        <v>0</v>
      </c>
    </row>
    <row r="218" spans="1:12" x14ac:dyDescent="0.25">
      <c r="A218">
        <v>40</v>
      </c>
      <c r="B218">
        <v>18</v>
      </c>
      <c r="C218" t="s">
        <v>636</v>
      </c>
      <c r="D218" t="s">
        <v>637</v>
      </c>
      <c r="E218">
        <v>630</v>
      </c>
      <c r="F218">
        <v>25</v>
      </c>
      <c r="G218">
        <v>1</v>
      </c>
      <c r="H218">
        <v>3</v>
      </c>
      <c r="I218" t="s">
        <v>692</v>
      </c>
      <c r="J218" s="1">
        <v>0</v>
      </c>
      <c r="K218" s="1">
        <v>0</v>
      </c>
      <c r="L218" s="1">
        <v>0</v>
      </c>
    </row>
    <row r="219" spans="1:12" x14ac:dyDescent="0.25">
      <c r="A219">
        <v>40</v>
      </c>
      <c r="B219">
        <v>18</v>
      </c>
      <c r="C219" t="s">
        <v>636</v>
      </c>
      <c r="D219" t="s">
        <v>637</v>
      </c>
      <c r="E219">
        <v>630</v>
      </c>
      <c r="F219">
        <v>25</v>
      </c>
      <c r="G219">
        <v>2</v>
      </c>
      <c r="H219">
        <v>3</v>
      </c>
      <c r="I219" t="s">
        <v>692</v>
      </c>
      <c r="J219" s="1">
        <v>0</v>
      </c>
      <c r="K219" s="1">
        <v>0</v>
      </c>
      <c r="L219" s="1">
        <v>0</v>
      </c>
    </row>
    <row r="220" spans="1:12" x14ac:dyDescent="0.25">
      <c r="A220">
        <v>40</v>
      </c>
      <c r="B220">
        <v>18</v>
      </c>
      <c r="C220" t="s">
        <v>636</v>
      </c>
      <c r="D220" t="s">
        <v>637</v>
      </c>
      <c r="E220">
        <v>630</v>
      </c>
      <c r="F220">
        <v>25</v>
      </c>
      <c r="G220">
        <v>3</v>
      </c>
      <c r="H220">
        <v>3</v>
      </c>
      <c r="I220" t="s">
        <v>692</v>
      </c>
      <c r="J220" s="1">
        <v>0</v>
      </c>
      <c r="K220" s="1">
        <v>0</v>
      </c>
      <c r="L220" s="1">
        <v>0</v>
      </c>
    </row>
    <row r="221" spans="1:12" x14ac:dyDescent="0.25">
      <c r="A221">
        <v>40</v>
      </c>
      <c r="B221">
        <v>18</v>
      </c>
      <c r="C221" t="s">
        <v>636</v>
      </c>
      <c r="D221" t="s">
        <v>637</v>
      </c>
      <c r="E221">
        <v>630</v>
      </c>
      <c r="F221">
        <v>25</v>
      </c>
      <c r="G221">
        <v>4</v>
      </c>
      <c r="H221">
        <v>3</v>
      </c>
      <c r="I221" t="s">
        <v>692</v>
      </c>
      <c r="J221" s="1">
        <v>0</v>
      </c>
      <c r="K221" s="1">
        <v>0</v>
      </c>
      <c r="L221" s="1">
        <v>0</v>
      </c>
    </row>
    <row r="222" spans="1:12" x14ac:dyDescent="0.25">
      <c r="A222">
        <v>40</v>
      </c>
      <c r="B222">
        <v>18</v>
      </c>
      <c r="C222" t="s">
        <v>636</v>
      </c>
      <c r="D222" t="s">
        <v>637</v>
      </c>
      <c r="E222">
        <v>630</v>
      </c>
      <c r="F222">
        <v>25</v>
      </c>
      <c r="G222">
        <v>5</v>
      </c>
      <c r="H222">
        <v>3</v>
      </c>
      <c r="I222" t="s">
        <v>692</v>
      </c>
      <c r="J222" s="1">
        <v>0</v>
      </c>
      <c r="K222" s="1">
        <v>0</v>
      </c>
      <c r="L222" s="1">
        <v>0</v>
      </c>
    </row>
    <row r="223" spans="1:12" x14ac:dyDescent="0.25">
      <c r="A223">
        <v>40</v>
      </c>
      <c r="B223">
        <v>18</v>
      </c>
      <c r="D223" t="s">
        <v>632</v>
      </c>
      <c r="E223">
        <v>0</v>
      </c>
      <c r="F223">
        <v>0</v>
      </c>
      <c r="G223">
        <v>0</v>
      </c>
      <c r="H223">
        <v>0</v>
      </c>
      <c r="I223" t="s">
        <v>697</v>
      </c>
      <c r="J223" s="1">
        <v>-3046175.9</v>
      </c>
      <c r="K223" s="1">
        <v>-3046175.9</v>
      </c>
      <c r="L223" s="1">
        <v>0</v>
      </c>
    </row>
    <row r="224" spans="1:12" x14ac:dyDescent="0.25">
      <c r="A224">
        <v>40</v>
      </c>
      <c r="B224">
        <v>18</v>
      </c>
      <c r="C224" t="s">
        <v>675</v>
      </c>
      <c r="D224" t="s">
        <v>640</v>
      </c>
      <c r="E224">
        <v>252</v>
      </c>
      <c r="F224">
        <v>0</v>
      </c>
      <c r="G224">
        <v>0</v>
      </c>
      <c r="H224">
        <v>0</v>
      </c>
      <c r="I224" t="s">
        <v>697</v>
      </c>
      <c r="J224" s="1">
        <v>0</v>
      </c>
      <c r="K224" s="1">
        <v>0</v>
      </c>
      <c r="L224" s="1">
        <v>0</v>
      </c>
    </row>
    <row r="225" spans="1:13" x14ac:dyDescent="0.25">
      <c r="A225">
        <v>40</v>
      </c>
      <c r="B225">
        <v>18</v>
      </c>
      <c r="C225" t="s">
        <v>676</v>
      </c>
      <c r="D225" t="s">
        <v>640</v>
      </c>
      <c r="E225">
        <v>252</v>
      </c>
      <c r="F225">
        <v>0</v>
      </c>
      <c r="G225">
        <v>0</v>
      </c>
      <c r="H225">
        <v>0</v>
      </c>
      <c r="I225" t="s">
        <v>697</v>
      </c>
      <c r="J225" s="1">
        <v>0</v>
      </c>
      <c r="K225" s="1">
        <v>0</v>
      </c>
      <c r="L225" s="1">
        <v>0</v>
      </c>
    </row>
    <row r="226" spans="1:13" x14ac:dyDescent="0.25">
      <c r="A226">
        <v>40</v>
      </c>
      <c r="B226">
        <v>18</v>
      </c>
      <c r="C226" t="s">
        <v>681</v>
      </c>
      <c r="D226" t="s">
        <v>637</v>
      </c>
      <c r="E226">
        <v>257</v>
      </c>
      <c r="F226">
        <v>2</v>
      </c>
      <c r="G226">
        <v>0</v>
      </c>
      <c r="H226">
        <v>0</v>
      </c>
      <c r="I226" t="s">
        <v>314</v>
      </c>
      <c r="J226" s="1">
        <v>0</v>
      </c>
      <c r="K226" s="1">
        <v>0</v>
      </c>
      <c r="L226" s="1">
        <v>0</v>
      </c>
    </row>
    <row r="227" spans="1:13" x14ac:dyDescent="0.25">
      <c r="A227">
        <v>40</v>
      </c>
      <c r="B227">
        <v>18</v>
      </c>
      <c r="C227" t="s">
        <v>679</v>
      </c>
      <c r="D227" t="s">
        <v>637</v>
      </c>
      <c r="E227">
        <v>257</v>
      </c>
      <c r="F227">
        <v>2</v>
      </c>
      <c r="G227">
        <v>0</v>
      </c>
      <c r="H227">
        <v>0</v>
      </c>
      <c r="I227" t="s">
        <v>314</v>
      </c>
      <c r="J227" s="1">
        <v>0</v>
      </c>
      <c r="K227" s="1">
        <v>0</v>
      </c>
      <c r="L227" s="1">
        <v>0</v>
      </c>
    </row>
    <row r="228" spans="1:13" x14ac:dyDescent="0.25">
      <c r="A228">
        <v>40</v>
      </c>
      <c r="B228">
        <v>18</v>
      </c>
      <c r="C228" t="s">
        <v>681</v>
      </c>
      <c r="D228" t="s">
        <v>637</v>
      </c>
      <c r="E228">
        <v>500</v>
      </c>
      <c r="F228">
        <v>2</v>
      </c>
      <c r="G228">
        <v>3</v>
      </c>
      <c r="H228">
        <v>3</v>
      </c>
      <c r="I228" t="s">
        <v>314</v>
      </c>
      <c r="J228" s="1">
        <v>3046175.9</v>
      </c>
      <c r="K228" s="1">
        <v>0</v>
      </c>
      <c r="L228" s="1">
        <v>-3046175.9</v>
      </c>
    </row>
    <row r="229" spans="1:13" x14ac:dyDescent="0.25">
      <c r="A229">
        <v>40</v>
      </c>
      <c r="B229">
        <v>18</v>
      </c>
      <c r="C229" t="s">
        <v>679</v>
      </c>
      <c r="D229" t="s">
        <v>637</v>
      </c>
      <c r="E229">
        <v>500</v>
      </c>
      <c r="F229">
        <v>2</v>
      </c>
      <c r="G229">
        <v>3</v>
      </c>
      <c r="H229">
        <v>3</v>
      </c>
      <c r="I229" t="s">
        <v>314</v>
      </c>
      <c r="J229" s="1">
        <v>0</v>
      </c>
      <c r="K229" s="1">
        <v>3046175.9</v>
      </c>
      <c r="L229" s="1">
        <v>3046175.9</v>
      </c>
    </row>
    <row r="230" spans="1:13" x14ac:dyDescent="0.25">
      <c r="A230">
        <v>40</v>
      </c>
      <c r="B230">
        <v>18</v>
      </c>
      <c r="C230" t="s">
        <v>636</v>
      </c>
      <c r="D230" t="s">
        <v>637</v>
      </c>
      <c r="E230">
        <v>630</v>
      </c>
      <c r="F230">
        <v>25</v>
      </c>
      <c r="G230">
        <v>1</v>
      </c>
      <c r="H230">
        <v>4</v>
      </c>
      <c r="I230" t="s">
        <v>698</v>
      </c>
      <c r="J230" s="1">
        <v>0</v>
      </c>
      <c r="K230" s="1">
        <v>0</v>
      </c>
      <c r="L230" s="1">
        <v>0</v>
      </c>
    </row>
    <row r="231" spans="1:13" x14ac:dyDescent="0.25">
      <c r="A231">
        <v>40</v>
      </c>
      <c r="B231">
        <v>18</v>
      </c>
      <c r="C231" t="s">
        <v>636</v>
      </c>
      <c r="D231" t="s">
        <v>637</v>
      </c>
      <c r="E231">
        <v>630</v>
      </c>
      <c r="F231">
        <v>25</v>
      </c>
      <c r="G231">
        <v>2</v>
      </c>
      <c r="H231">
        <v>4</v>
      </c>
      <c r="I231" t="s">
        <v>698</v>
      </c>
      <c r="J231" s="1">
        <v>0</v>
      </c>
      <c r="K231" s="1">
        <v>0</v>
      </c>
      <c r="L231" s="1">
        <v>0</v>
      </c>
    </row>
    <row r="232" spans="1:13" x14ac:dyDescent="0.25">
      <c r="A232">
        <v>40</v>
      </c>
      <c r="B232">
        <v>18</v>
      </c>
      <c r="C232" t="s">
        <v>636</v>
      </c>
      <c r="D232" t="s">
        <v>637</v>
      </c>
      <c r="E232">
        <v>630</v>
      </c>
      <c r="F232">
        <v>25</v>
      </c>
      <c r="G232">
        <v>3</v>
      </c>
      <c r="H232">
        <v>4</v>
      </c>
      <c r="I232" t="s">
        <v>698</v>
      </c>
      <c r="J232" s="1">
        <v>0</v>
      </c>
      <c r="K232" s="1">
        <v>0</v>
      </c>
      <c r="L232" s="1">
        <v>0</v>
      </c>
    </row>
    <row r="233" spans="1:13" x14ac:dyDescent="0.25">
      <c r="A233">
        <v>40</v>
      </c>
      <c r="B233">
        <v>18</v>
      </c>
      <c r="C233" t="s">
        <v>636</v>
      </c>
      <c r="D233" t="s">
        <v>637</v>
      </c>
      <c r="E233">
        <v>630</v>
      </c>
      <c r="F233">
        <v>25</v>
      </c>
      <c r="G233">
        <v>4</v>
      </c>
      <c r="H233">
        <v>4</v>
      </c>
      <c r="I233" t="s">
        <v>698</v>
      </c>
      <c r="J233" s="1">
        <v>0</v>
      </c>
      <c r="K233" s="1">
        <v>0</v>
      </c>
      <c r="L233" s="1">
        <v>0</v>
      </c>
    </row>
    <row r="234" spans="1:13" x14ac:dyDescent="0.25">
      <c r="A234">
        <v>40</v>
      </c>
      <c r="B234">
        <v>18</v>
      </c>
      <c r="C234" t="s">
        <v>636</v>
      </c>
      <c r="D234" t="s">
        <v>637</v>
      </c>
      <c r="E234">
        <v>630</v>
      </c>
      <c r="F234">
        <v>25</v>
      </c>
      <c r="G234">
        <v>5</v>
      </c>
      <c r="H234">
        <v>4</v>
      </c>
      <c r="I234" t="s">
        <v>698</v>
      </c>
      <c r="J234" s="1">
        <v>0</v>
      </c>
      <c r="K234" s="1">
        <v>0</v>
      </c>
      <c r="L234" s="1">
        <v>0</v>
      </c>
    </row>
    <row r="235" spans="1:13" x14ac:dyDescent="0.25">
      <c r="A235" s="18">
        <v>40</v>
      </c>
      <c r="B235" s="18">
        <v>18</v>
      </c>
      <c r="C235" s="18"/>
      <c r="D235" s="18" t="s">
        <v>632</v>
      </c>
      <c r="E235" s="18">
        <v>0</v>
      </c>
      <c r="F235" s="18">
        <v>0</v>
      </c>
      <c r="G235" s="18">
        <v>0</v>
      </c>
      <c r="H235" s="18">
        <v>0</v>
      </c>
      <c r="I235" s="18" t="s">
        <v>699</v>
      </c>
      <c r="J235" s="12">
        <v>-498414.08000000002</v>
      </c>
      <c r="K235" s="12">
        <v>-606246.28</v>
      </c>
      <c r="L235" s="12">
        <v>-107832.2</v>
      </c>
    </row>
    <row r="236" spans="1:13" x14ac:dyDescent="0.25">
      <c r="A236" s="18">
        <v>40</v>
      </c>
      <c r="B236" s="18">
        <v>18</v>
      </c>
      <c r="C236" s="18" t="s">
        <v>675</v>
      </c>
      <c r="D236" s="18" t="s">
        <v>640</v>
      </c>
      <c r="E236" s="18">
        <v>253</v>
      </c>
      <c r="F236" s="18">
        <v>0</v>
      </c>
      <c r="G236" s="18">
        <v>0</v>
      </c>
      <c r="H236" s="18">
        <v>0</v>
      </c>
      <c r="I236" s="18" t="s">
        <v>699</v>
      </c>
      <c r="J236" s="12">
        <v>0</v>
      </c>
      <c r="K236" s="12">
        <v>234350.5</v>
      </c>
      <c r="L236" s="12">
        <v>234350.5</v>
      </c>
    </row>
    <row r="237" spans="1:13" x14ac:dyDescent="0.25">
      <c r="A237" s="18">
        <v>40</v>
      </c>
      <c r="B237" s="18">
        <v>18</v>
      </c>
      <c r="C237" s="18" t="s">
        <v>676</v>
      </c>
      <c r="D237" s="18" t="s">
        <v>640</v>
      </c>
      <c r="E237" s="18">
        <v>253</v>
      </c>
      <c r="F237" s="18">
        <v>0</v>
      </c>
      <c r="G237" s="18">
        <v>0</v>
      </c>
      <c r="H237" s="18">
        <v>0</v>
      </c>
      <c r="I237" s="18" t="s">
        <v>699</v>
      </c>
      <c r="J237" s="12">
        <v>0</v>
      </c>
      <c r="K237" s="12">
        <v>0</v>
      </c>
      <c r="L237" s="12">
        <v>0</v>
      </c>
    </row>
    <row r="238" spans="1:13" x14ac:dyDescent="0.25">
      <c r="A238" s="18">
        <v>40</v>
      </c>
      <c r="B238" s="18">
        <v>18</v>
      </c>
      <c r="C238" s="18" t="s">
        <v>679</v>
      </c>
      <c r="D238" s="18" t="s">
        <v>637</v>
      </c>
      <c r="E238" s="18">
        <v>257</v>
      </c>
      <c r="F238" s="18">
        <v>3</v>
      </c>
      <c r="G238" s="18">
        <v>0</v>
      </c>
      <c r="H238" s="18">
        <v>0</v>
      </c>
      <c r="I238" s="18" t="s">
        <v>315</v>
      </c>
      <c r="J238" s="12">
        <v>0</v>
      </c>
      <c r="K238" s="12">
        <v>342182.7</v>
      </c>
      <c r="L238" s="12">
        <v>342182.7</v>
      </c>
      <c r="M238" s="1">
        <f>L238-L236</f>
        <v>107832.20000000001</v>
      </c>
    </row>
    <row r="239" spans="1:13" x14ac:dyDescent="0.25">
      <c r="A239" s="18">
        <v>40</v>
      </c>
      <c r="B239" s="18">
        <v>18</v>
      </c>
      <c r="C239" s="18" t="s">
        <v>681</v>
      </c>
      <c r="D239" s="18" t="s">
        <v>637</v>
      </c>
      <c r="E239" s="18">
        <v>257</v>
      </c>
      <c r="F239" s="18">
        <v>3</v>
      </c>
      <c r="G239" s="18">
        <v>0</v>
      </c>
      <c r="H239" s="18">
        <v>0</v>
      </c>
      <c r="I239" s="18" t="s">
        <v>315</v>
      </c>
      <c r="J239" s="12">
        <v>0</v>
      </c>
      <c r="K239" s="12">
        <v>0</v>
      </c>
      <c r="L239" s="12">
        <v>0</v>
      </c>
    </row>
    <row r="240" spans="1:13" x14ac:dyDescent="0.25">
      <c r="A240" s="18">
        <v>40</v>
      </c>
      <c r="B240" s="18">
        <v>18</v>
      </c>
      <c r="C240" s="18" t="s">
        <v>679</v>
      </c>
      <c r="D240" s="18" t="s">
        <v>637</v>
      </c>
      <c r="E240" s="18">
        <v>500</v>
      </c>
      <c r="F240" s="18">
        <v>2</v>
      </c>
      <c r="G240" s="18">
        <v>3</v>
      </c>
      <c r="H240" s="18">
        <v>4</v>
      </c>
      <c r="I240" s="18" t="s">
        <v>315</v>
      </c>
      <c r="J240" s="12">
        <v>0</v>
      </c>
      <c r="K240" s="12">
        <v>498414.08000000002</v>
      </c>
      <c r="L240" s="12">
        <v>498414.08000000002</v>
      </c>
    </row>
    <row r="241" spans="1:12" x14ac:dyDescent="0.25">
      <c r="A241" s="18">
        <v>40</v>
      </c>
      <c r="B241" s="18">
        <v>18</v>
      </c>
      <c r="C241" s="18" t="s">
        <v>681</v>
      </c>
      <c r="D241" s="18" t="s">
        <v>637</v>
      </c>
      <c r="E241" s="18">
        <v>500</v>
      </c>
      <c r="F241" s="18">
        <v>2</v>
      </c>
      <c r="G241" s="18">
        <v>3</v>
      </c>
      <c r="H241" s="18">
        <v>4</v>
      </c>
      <c r="I241" s="18" t="s">
        <v>315</v>
      </c>
      <c r="J241" s="12">
        <v>498414.08000000002</v>
      </c>
      <c r="K241" s="12">
        <v>0</v>
      </c>
      <c r="L241" s="12">
        <v>-498414.08000000002</v>
      </c>
    </row>
    <row r="242" spans="1:12" x14ac:dyDescent="0.25">
      <c r="A242" s="18">
        <v>40</v>
      </c>
      <c r="B242" s="18">
        <v>18</v>
      </c>
      <c r="C242" s="18" t="s">
        <v>636</v>
      </c>
      <c r="D242" s="18" t="s">
        <v>637</v>
      </c>
      <c r="E242" s="18">
        <v>630</v>
      </c>
      <c r="F242" s="18">
        <v>25</v>
      </c>
      <c r="G242" s="18">
        <v>1</v>
      </c>
      <c r="H242" s="18">
        <v>5</v>
      </c>
      <c r="I242" s="18" t="s">
        <v>700</v>
      </c>
      <c r="J242" s="12">
        <v>0</v>
      </c>
      <c r="K242" s="12">
        <v>0</v>
      </c>
      <c r="L242" s="12">
        <v>0</v>
      </c>
    </row>
    <row r="243" spans="1:12" x14ac:dyDescent="0.25">
      <c r="A243" s="18">
        <v>40</v>
      </c>
      <c r="B243" s="18">
        <v>18</v>
      </c>
      <c r="C243" s="18" t="s">
        <v>636</v>
      </c>
      <c r="D243" s="18" t="s">
        <v>637</v>
      </c>
      <c r="E243" s="18">
        <v>630</v>
      </c>
      <c r="F243" s="18">
        <v>25</v>
      </c>
      <c r="G243" s="18">
        <v>2</v>
      </c>
      <c r="H243" s="18">
        <v>5</v>
      </c>
      <c r="I243" s="18" t="s">
        <v>700</v>
      </c>
      <c r="J243" s="12">
        <v>0</v>
      </c>
      <c r="K243" s="12">
        <v>0</v>
      </c>
      <c r="L243" s="12">
        <v>0</v>
      </c>
    </row>
    <row r="244" spans="1:12" x14ac:dyDescent="0.25">
      <c r="A244" s="18">
        <v>40</v>
      </c>
      <c r="B244" s="18">
        <v>18</v>
      </c>
      <c r="C244" s="18" t="s">
        <v>636</v>
      </c>
      <c r="D244" s="18" t="s">
        <v>637</v>
      </c>
      <c r="E244" s="18">
        <v>630</v>
      </c>
      <c r="F244" s="18">
        <v>25</v>
      </c>
      <c r="G244" s="18">
        <v>3</v>
      </c>
      <c r="H244" s="18">
        <v>5</v>
      </c>
      <c r="I244" s="18" t="s">
        <v>700</v>
      </c>
      <c r="J244" s="12">
        <v>0</v>
      </c>
      <c r="K244" s="12">
        <v>0</v>
      </c>
      <c r="L244" s="12">
        <v>0</v>
      </c>
    </row>
    <row r="245" spans="1:12" x14ac:dyDescent="0.25">
      <c r="A245" s="18">
        <v>40</v>
      </c>
      <c r="B245" s="18">
        <v>18</v>
      </c>
      <c r="C245" s="18" t="s">
        <v>636</v>
      </c>
      <c r="D245" s="18" t="s">
        <v>637</v>
      </c>
      <c r="E245" s="18">
        <v>630</v>
      </c>
      <c r="F245" s="18">
        <v>25</v>
      </c>
      <c r="G245" s="18">
        <v>4</v>
      </c>
      <c r="H245" s="18">
        <v>5</v>
      </c>
      <c r="I245" s="18" t="s">
        <v>700</v>
      </c>
      <c r="J245" s="12">
        <v>0</v>
      </c>
      <c r="K245" s="12">
        <v>0</v>
      </c>
      <c r="L245" s="12">
        <v>0</v>
      </c>
    </row>
    <row r="246" spans="1:12" x14ac:dyDescent="0.25">
      <c r="A246" s="18">
        <v>40</v>
      </c>
      <c r="B246" s="18">
        <v>18</v>
      </c>
      <c r="C246" s="18" t="s">
        <v>636</v>
      </c>
      <c r="D246" s="18" t="s">
        <v>637</v>
      </c>
      <c r="E246" s="18">
        <v>630</v>
      </c>
      <c r="F246" s="18">
        <v>25</v>
      </c>
      <c r="G246" s="18">
        <v>5</v>
      </c>
      <c r="H246" s="18">
        <v>5</v>
      </c>
      <c r="I246" s="18" t="s">
        <v>700</v>
      </c>
      <c r="J246" s="12">
        <v>0</v>
      </c>
      <c r="K246" s="12">
        <v>0</v>
      </c>
      <c r="L246" s="12">
        <v>0</v>
      </c>
    </row>
    <row r="247" spans="1:12" x14ac:dyDescent="0.25">
      <c r="A247">
        <v>40</v>
      </c>
      <c r="B247">
        <v>18</v>
      </c>
      <c r="D247" t="s">
        <v>632</v>
      </c>
      <c r="E247">
        <v>0</v>
      </c>
      <c r="F247">
        <v>0</v>
      </c>
      <c r="G247">
        <v>0</v>
      </c>
      <c r="H247">
        <v>0</v>
      </c>
      <c r="I247" t="s">
        <v>701</v>
      </c>
      <c r="J247" s="1">
        <v>-42922.13</v>
      </c>
      <c r="K247" s="1">
        <v>-9376089.2100000009</v>
      </c>
      <c r="L247" s="1">
        <v>-9333167.0800000001</v>
      </c>
    </row>
    <row r="248" spans="1:12" x14ac:dyDescent="0.25">
      <c r="A248">
        <v>40</v>
      </c>
      <c r="B248">
        <v>18</v>
      </c>
      <c r="C248" s="18" t="s">
        <v>676</v>
      </c>
      <c r="D248" s="18" t="s">
        <v>640</v>
      </c>
      <c r="E248" s="18">
        <v>254</v>
      </c>
      <c r="F248" s="18">
        <v>0</v>
      </c>
      <c r="G248" s="18">
        <v>0</v>
      </c>
      <c r="H248" s="18">
        <v>0</v>
      </c>
      <c r="I248" s="18" t="s">
        <v>701</v>
      </c>
      <c r="J248" s="12">
        <v>0</v>
      </c>
      <c r="K248" s="12">
        <v>0</v>
      </c>
      <c r="L248" s="12">
        <v>0</v>
      </c>
    </row>
    <row r="249" spans="1:12" x14ac:dyDescent="0.25">
      <c r="A249">
        <v>40</v>
      </c>
      <c r="B249">
        <v>18</v>
      </c>
      <c r="C249" t="s">
        <v>675</v>
      </c>
      <c r="D249" t="s">
        <v>640</v>
      </c>
      <c r="E249">
        <v>254</v>
      </c>
      <c r="F249">
        <v>0</v>
      </c>
      <c r="G249">
        <v>0</v>
      </c>
      <c r="H249">
        <v>0</v>
      </c>
      <c r="I249" t="s">
        <v>701</v>
      </c>
      <c r="J249" s="1">
        <v>0</v>
      </c>
      <c r="K249" s="1">
        <v>11623.76</v>
      </c>
      <c r="L249" s="1">
        <v>11623.76</v>
      </c>
    </row>
    <row r="250" spans="1:12" x14ac:dyDescent="0.25">
      <c r="A250">
        <v>40</v>
      </c>
      <c r="B250">
        <v>18</v>
      </c>
      <c r="C250" t="s">
        <v>681</v>
      </c>
      <c r="D250" t="s">
        <v>637</v>
      </c>
      <c r="E250">
        <v>257</v>
      </c>
      <c r="F250">
        <v>4</v>
      </c>
      <c r="G250">
        <v>0</v>
      </c>
      <c r="H250">
        <v>0</v>
      </c>
      <c r="I250" t="s">
        <v>195</v>
      </c>
      <c r="J250" s="1">
        <v>0</v>
      </c>
      <c r="K250" s="1">
        <v>0</v>
      </c>
      <c r="L250" s="1">
        <v>0</v>
      </c>
    </row>
    <row r="251" spans="1:12" x14ac:dyDescent="0.25">
      <c r="A251">
        <v>40</v>
      </c>
      <c r="B251">
        <v>18</v>
      </c>
      <c r="C251" s="18" t="s">
        <v>679</v>
      </c>
      <c r="D251" s="18" t="s">
        <v>637</v>
      </c>
      <c r="E251" s="18">
        <v>257</v>
      </c>
      <c r="F251" s="18">
        <v>4</v>
      </c>
      <c r="G251" s="18">
        <v>0</v>
      </c>
      <c r="H251" s="18">
        <v>0</v>
      </c>
      <c r="I251" s="18" t="s">
        <v>195</v>
      </c>
      <c r="J251" s="12">
        <v>0</v>
      </c>
      <c r="K251" s="12">
        <v>9344790.8399999999</v>
      </c>
      <c r="L251" s="12">
        <v>9344790.8399999999</v>
      </c>
    </row>
    <row r="252" spans="1:12" x14ac:dyDescent="0.25">
      <c r="A252">
        <v>40</v>
      </c>
      <c r="B252">
        <v>18</v>
      </c>
      <c r="C252" t="s">
        <v>681</v>
      </c>
      <c r="D252" t="s">
        <v>637</v>
      </c>
      <c r="E252">
        <v>500</v>
      </c>
      <c r="F252">
        <v>2</v>
      </c>
      <c r="G252">
        <v>3</v>
      </c>
      <c r="H252">
        <v>5</v>
      </c>
      <c r="I252" t="s">
        <v>195</v>
      </c>
      <c r="J252" s="1">
        <v>42922.13</v>
      </c>
      <c r="K252" s="1">
        <v>0</v>
      </c>
      <c r="L252" s="1">
        <v>-42922.13</v>
      </c>
    </row>
    <row r="253" spans="1:12" x14ac:dyDescent="0.25">
      <c r="A253">
        <v>40</v>
      </c>
      <c r="B253">
        <v>18</v>
      </c>
      <c r="C253" t="s">
        <v>679</v>
      </c>
      <c r="D253" t="s">
        <v>637</v>
      </c>
      <c r="E253">
        <v>500</v>
      </c>
      <c r="F253">
        <v>2</v>
      </c>
      <c r="G253">
        <v>3</v>
      </c>
      <c r="H253">
        <v>5</v>
      </c>
      <c r="I253" t="s">
        <v>195</v>
      </c>
      <c r="J253" s="1">
        <v>0</v>
      </c>
      <c r="K253" s="1">
        <v>42922.13</v>
      </c>
      <c r="L253" s="1">
        <v>42922.13</v>
      </c>
    </row>
    <row r="254" spans="1:12" x14ac:dyDescent="0.25">
      <c r="A254">
        <v>40</v>
      </c>
      <c r="B254">
        <v>18</v>
      </c>
      <c r="C254" t="s">
        <v>636</v>
      </c>
      <c r="D254" t="s">
        <v>637</v>
      </c>
      <c r="E254">
        <v>630</v>
      </c>
      <c r="F254">
        <v>25</v>
      </c>
      <c r="G254">
        <v>1</v>
      </c>
      <c r="H254">
        <v>6</v>
      </c>
      <c r="I254" t="s">
        <v>702</v>
      </c>
      <c r="J254" s="1">
        <v>0</v>
      </c>
      <c r="K254" s="1">
        <v>0</v>
      </c>
      <c r="L254" s="1">
        <v>0</v>
      </c>
    </row>
    <row r="255" spans="1:12" x14ac:dyDescent="0.25">
      <c r="A255">
        <v>40</v>
      </c>
      <c r="B255">
        <v>18</v>
      </c>
      <c r="C255" t="s">
        <v>636</v>
      </c>
      <c r="D255" t="s">
        <v>637</v>
      </c>
      <c r="E255">
        <v>630</v>
      </c>
      <c r="F255">
        <v>25</v>
      </c>
      <c r="G255">
        <v>2</v>
      </c>
      <c r="H255">
        <v>6</v>
      </c>
      <c r="I255" t="s">
        <v>702</v>
      </c>
      <c r="J255" s="1">
        <v>0</v>
      </c>
      <c r="K255" s="1">
        <v>0</v>
      </c>
      <c r="L255" s="1">
        <v>0</v>
      </c>
    </row>
    <row r="256" spans="1:12" x14ac:dyDescent="0.25">
      <c r="A256">
        <v>40</v>
      </c>
      <c r="B256">
        <v>18</v>
      </c>
      <c r="C256" t="s">
        <v>636</v>
      </c>
      <c r="D256" t="s">
        <v>637</v>
      </c>
      <c r="E256">
        <v>630</v>
      </c>
      <c r="F256">
        <v>25</v>
      </c>
      <c r="G256">
        <v>3</v>
      </c>
      <c r="H256">
        <v>6</v>
      </c>
      <c r="I256" t="s">
        <v>702</v>
      </c>
      <c r="J256" s="1">
        <v>0</v>
      </c>
      <c r="K256" s="1">
        <v>0</v>
      </c>
      <c r="L256" s="1">
        <v>0</v>
      </c>
    </row>
    <row r="257" spans="1:12" x14ac:dyDescent="0.25">
      <c r="A257">
        <v>40</v>
      </c>
      <c r="B257">
        <v>18</v>
      </c>
      <c r="C257" t="s">
        <v>636</v>
      </c>
      <c r="D257" t="s">
        <v>637</v>
      </c>
      <c r="E257">
        <v>630</v>
      </c>
      <c r="F257">
        <v>25</v>
      </c>
      <c r="G257">
        <v>4</v>
      </c>
      <c r="H257">
        <v>6</v>
      </c>
      <c r="I257" t="s">
        <v>702</v>
      </c>
      <c r="J257" s="1">
        <v>0</v>
      </c>
      <c r="K257" s="1">
        <v>0</v>
      </c>
      <c r="L257" s="1">
        <v>0</v>
      </c>
    </row>
    <row r="258" spans="1:12" x14ac:dyDescent="0.25">
      <c r="A258">
        <v>40</v>
      </c>
      <c r="B258">
        <v>18</v>
      </c>
      <c r="C258" t="s">
        <v>636</v>
      </c>
      <c r="D258" t="s">
        <v>637</v>
      </c>
      <c r="E258">
        <v>630</v>
      </c>
      <c r="F258">
        <v>25</v>
      </c>
      <c r="G258">
        <v>5</v>
      </c>
      <c r="H258">
        <v>6</v>
      </c>
      <c r="I258" t="s">
        <v>702</v>
      </c>
      <c r="J258" s="1">
        <v>0</v>
      </c>
      <c r="K258" s="1">
        <v>0</v>
      </c>
      <c r="L258" s="1">
        <v>0</v>
      </c>
    </row>
    <row r="259" spans="1:12" x14ac:dyDescent="0.25">
      <c r="A259">
        <v>40</v>
      </c>
      <c r="B259">
        <v>18</v>
      </c>
      <c r="D259" t="s">
        <v>632</v>
      </c>
      <c r="E259">
        <v>0</v>
      </c>
      <c r="F259">
        <v>0</v>
      </c>
      <c r="G259">
        <v>0</v>
      </c>
      <c r="H259">
        <v>0</v>
      </c>
      <c r="I259" t="s">
        <v>703</v>
      </c>
      <c r="J259" s="1">
        <v>-15660.66</v>
      </c>
      <c r="K259" s="1">
        <v>337302.13</v>
      </c>
      <c r="L259" s="1">
        <v>352962.79</v>
      </c>
    </row>
    <row r="260" spans="1:12" x14ac:dyDescent="0.25">
      <c r="A260">
        <v>40</v>
      </c>
      <c r="B260">
        <v>18</v>
      </c>
      <c r="C260" t="s">
        <v>675</v>
      </c>
      <c r="D260" t="s">
        <v>640</v>
      </c>
      <c r="E260">
        <v>255</v>
      </c>
      <c r="F260">
        <v>0</v>
      </c>
      <c r="G260">
        <v>0</v>
      </c>
      <c r="H260">
        <v>0</v>
      </c>
      <c r="I260" t="s">
        <v>703</v>
      </c>
      <c r="J260" s="1">
        <v>0</v>
      </c>
      <c r="K260" s="1">
        <v>2060351.47</v>
      </c>
      <c r="L260" s="1">
        <v>2060351.47</v>
      </c>
    </row>
    <row r="261" spans="1:12" x14ac:dyDescent="0.25">
      <c r="A261">
        <v>40</v>
      </c>
      <c r="B261">
        <v>18</v>
      </c>
      <c r="C261" t="s">
        <v>676</v>
      </c>
      <c r="D261" t="s">
        <v>640</v>
      </c>
      <c r="E261">
        <v>255</v>
      </c>
      <c r="F261">
        <v>0</v>
      </c>
      <c r="G261">
        <v>0</v>
      </c>
      <c r="H261">
        <v>0</v>
      </c>
      <c r="I261" t="s">
        <v>703</v>
      </c>
      <c r="J261" s="1">
        <v>0</v>
      </c>
      <c r="K261" s="1">
        <v>0</v>
      </c>
      <c r="L261" s="1">
        <v>0</v>
      </c>
    </row>
    <row r="262" spans="1:12" x14ac:dyDescent="0.25">
      <c r="A262">
        <v>40</v>
      </c>
      <c r="B262">
        <v>18</v>
      </c>
      <c r="C262" t="s">
        <v>679</v>
      </c>
      <c r="D262" t="s">
        <v>637</v>
      </c>
      <c r="E262">
        <v>257</v>
      </c>
      <c r="F262">
        <v>5</v>
      </c>
      <c r="G262">
        <v>0</v>
      </c>
      <c r="H262">
        <v>0</v>
      </c>
      <c r="I262" t="s">
        <v>196</v>
      </c>
      <c r="J262" s="1">
        <v>0</v>
      </c>
      <c r="K262" s="1">
        <v>1707388.68</v>
      </c>
      <c r="L262" s="1">
        <v>1707388.68</v>
      </c>
    </row>
    <row r="263" spans="1:12" x14ac:dyDescent="0.25">
      <c r="A263">
        <v>40</v>
      </c>
      <c r="B263">
        <v>18</v>
      </c>
      <c r="C263" t="s">
        <v>681</v>
      </c>
      <c r="D263" t="s">
        <v>637</v>
      </c>
      <c r="E263">
        <v>257</v>
      </c>
      <c r="F263">
        <v>5</v>
      </c>
      <c r="G263">
        <v>0</v>
      </c>
      <c r="H263">
        <v>0</v>
      </c>
      <c r="I263" t="s">
        <v>196</v>
      </c>
      <c r="J263" s="1">
        <v>0</v>
      </c>
      <c r="K263" s="1">
        <v>0</v>
      </c>
      <c r="L263" s="1">
        <v>0</v>
      </c>
    </row>
    <row r="264" spans="1:12" x14ac:dyDescent="0.25">
      <c r="A264">
        <v>40</v>
      </c>
      <c r="B264">
        <v>18</v>
      </c>
      <c r="C264" t="s">
        <v>679</v>
      </c>
      <c r="D264" t="s">
        <v>637</v>
      </c>
      <c r="E264">
        <v>500</v>
      </c>
      <c r="F264">
        <v>2</v>
      </c>
      <c r="G264">
        <v>3</v>
      </c>
      <c r="H264">
        <v>6</v>
      </c>
      <c r="I264" t="s">
        <v>196</v>
      </c>
      <c r="J264" s="1">
        <v>0</v>
      </c>
      <c r="K264" s="1">
        <v>15660.66</v>
      </c>
      <c r="L264" s="1">
        <v>15660.66</v>
      </c>
    </row>
    <row r="265" spans="1:12" x14ac:dyDescent="0.25">
      <c r="A265">
        <v>40</v>
      </c>
      <c r="B265">
        <v>18</v>
      </c>
      <c r="C265" t="s">
        <v>681</v>
      </c>
      <c r="D265" t="s">
        <v>637</v>
      </c>
      <c r="E265">
        <v>500</v>
      </c>
      <c r="F265">
        <v>2</v>
      </c>
      <c r="G265">
        <v>3</v>
      </c>
      <c r="H265">
        <v>6</v>
      </c>
      <c r="I265" t="s">
        <v>196</v>
      </c>
      <c r="J265" s="1">
        <v>15660.66</v>
      </c>
      <c r="K265" s="1">
        <v>0</v>
      </c>
      <c r="L265" s="1">
        <v>-15660.66</v>
      </c>
    </row>
    <row r="266" spans="1:12" x14ac:dyDescent="0.25">
      <c r="A266">
        <v>40</v>
      </c>
      <c r="B266">
        <v>18</v>
      </c>
      <c r="C266" t="s">
        <v>636</v>
      </c>
      <c r="D266" t="s">
        <v>637</v>
      </c>
      <c r="E266">
        <v>630</v>
      </c>
      <c r="F266">
        <v>25</v>
      </c>
      <c r="G266">
        <v>1</v>
      </c>
      <c r="H266">
        <v>7</v>
      </c>
      <c r="I266" t="s">
        <v>497</v>
      </c>
      <c r="J266" s="1">
        <v>0</v>
      </c>
      <c r="K266" s="1">
        <v>0</v>
      </c>
      <c r="L266" s="1">
        <v>0</v>
      </c>
    </row>
    <row r="267" spans="1:12" x14ac:dyDescent="0.25">
      <c r="A267">
        <v>40</v>
      </c>
      <c r="B267">
        <v>18</v>
      </c>
      <c r="C267" t="s">
        <v>636</v>
      </c>
      <c r="D267" t="s">
        <v>637</v>
      </c>
      <c r="E267">
        <v>630</v>
      </c>
      <c r="F267">
        <v>25</v>
      </c>
      <c r="G267">
        <v>2</v>
      </c>
      <c r="H267">
        <v>7</v>
      </c>
      <c r="I267" t="s">
        <v>497</v>
      </c>
      <c r="J267" s="1">
        <v>0</v>
      </c>
      <c r="K267" s="1">
        <v>0</v>
      </c>
      <c r="L267" s="1">
        <v>0</v>
      </c>
    </row>
    <row r="268" spans="1:12" x14ac:dyDescent="0.25">
      <c r="A268">
        <v>40</v>
      </c>
      <c r="B268">
        <v>18</v>
      </c>
      <c r="C268" t="s">
        <v>636</v>
      </c>
      <c r="D268" t="s">
        <v>637</v>
      </c>
      <c r="E268">
        <v>630</v>
      </c>
      <c r="F268">
        <v>25</v>
      </c>
      <c r="G268">
        <v>3</v>
      </c>
      <c r="H268">
        <v>7</v>
      </c>
      <c r="I268" t="s">
        <v>497</v>
      </c>
      <c r="J268" s="1">
        <v>0</v>
      </c>
      <c r="K268" s="1">
        <v>0</v>
      </c>
      <c r="L268" s="1">
        <v>0</v>
      </c>
    </row>
    <row r="269" spans="1:12" x14ac:dyDescent="0.25">
      <c r="A269">
        <v>40</v>
      </c>
      <c r="B269">
        <v>18</v>
      </c>
      <c r="C269" t="s">
        <v>636</v>
      </c>
      <c r="D269" t="s">
        <v>637</v>
      </c>
      <c r="E269">
        <v>630</v>
      </c>
      <c r="F269">
        <v>25</v>
      </c>
      <c r="G269">
        <v>4</v>
      </c>
      <c r="H269">
        <v>7</v>
      </c>
      <c r="I269" t="s">
        <v>497</v>
      </c>
      <c r="J269" s="1">
        <v>0</v>
      </c>
      <c r="K269" s="1">
        <v>0</v>
      </c>
      <c r="L269" s="1">
        <v>0</v>
      </c>
    </row>
    <row r="270" spans="1:12" x14ac:dyDescent="0.25">
      <c r="A270">
        <v>40</v>
      </c>
      <c r="B270">
        <v>18</v>
      </c>
      <c r="C270" t="s">
        <v>636</v>
      </c>
      <c r="D270" t="s">
        <v>637</v>
      </c>
      <c r="E270">
        <v>630</v>
      </c>
      <c r="F270">
        <v>25</v>
      </c>
      <c r="G270">
        <v>5</v>
      </c>
      <c r="H270">
        <v>7</v>
      </c>
      <c r="I270" t="s">
        <v>497</v>
      </c>
      <c r="J270" s="1">
        <v>0</v>
      </c>
      <c r="K270" s="1">
        <v>0</v>
      </c>
      <c r="L270" s="1">
        <v>0</v>
      </c>
    </row>
    <row r="271" spans="1:12" x14ac:dyDescent="0.25">
      <c r="A271">
        <v>40</v>
      </c>
      <c r="B271">
        <v>18</v>
      </c>
      <c r="D271" t="s">
        <v>632</v>
      </c>
      <c r="E271">
        <v>0</v>
      </c>
      <c r="F271">
        <v>0</v>
      </c>
      <c r="G271">
        <v>0</v>
      </c>
      <c r="H271">
        <v>0</v>
      </c>
      <c r="I271" t="s">
        <v>704</v>
      </c>
      <c r="J271" s="1">
        <v>-319199.08</v>
      </c>
      <c r="K271" s="1">
        <v>-319199.08</v>
      </c>
      <c r="L271" s="1">
        <v>0</v>
      </c>
    </row>
    <row r="272" spans="1:12" x14ac:dyDescent="0.25">
      <c r="A272">
        <v>40</v>
      </c>
      <c r="B272">
        <v>18</v>
      </c>
      <c r="C272" t="s">
        <v>675</v>
      </c>
      <c r="D272" t="s">
        <v>640</v>
      </c>
      <c r="E272">
        <v>256</v>
      </c>
      <c r="F272">
        <v>0</v>
      </c>
      <c r="G272">
        <v>0</v>
      </c>
      <c r="H272">
        <v>0</v>
      </c>
      <c r="I272" t="s">
        <v>704</v>
      </c>
      <c r="J272" s="1">
        <v>0</v>
      </c>
      <c r="K272" s="1">
        <v>0</v>
      </c>
      <c r="L272" s="1">
        <v>0</v>
      </c>
    </row>
    <row r="273" spans="1:12" x14ac:dyDescent="0.25">
      <c r="A273">
        <v>40</v>
      </c>
      <c r="B273">
        <v>18</v>
      </c>
      <c r="C273" t="s">
        <v>676</v>
      </c>
      <c r="D273" t="s">
        <v>640</v>
      </c>
      <c r="E273">
        <v>256</v>
      </c>
      <c r="F273">
        <v>0</v>
      </c>
      <c r="G273">
        <v>0</v>
      </c>
      <c r="H273">
        <v>0</v>
      </c>
      <c r="I273" t="s">
        <v>704</v>
      </c>
      <c r="J273" s="1">
        <v>0</v>
      </c>
      <c r="K273" s="1">
        <v>0</v>
      </c>
      <c r="L273" s="1">
        <v>0</v>
      </c>
    </row>
    <row r="274" spans="1:12" x14ac:dyDescent="0.25">
      <c r="A274">
        <v>40</v>
      </c>
      <c r="B274">
        <v>18</v>
      </c>
      <c r="C274" t="s">
        <v>679</v>
      </c>
      <c r="D274" t="s">
        <v>637</v>
      </c>
      <c r="E274">
        <v>257</v>
      </c>
      <c r="F274">
        <v>6</v>
      </c>
      <c r="G274">
        <v>0</v>
      </c>
      <c r="H274">
        <v>0</v>
      </c>
      <c r="I274" t="s">
        <v>705</v>
      </c>
      <c r="J274" s="1">
        <v>0</v>
      </c>
      <c r="K274" s="1">
        <v>0</v>
      </c>
      <c r="L274" s="1">
        <v>0</v>
      </c>
    </row>
    <row r="275" spans="1:12" x14ac:dyDescent="0.25">
      <c r="A275">
        <v>40</v>
      </c>
      <c r="B275">
        <v>18</v>
      </c>
      <c r="C275" t="s">
        <v>681</v>
      </c>
      <c r="D275" t="s">
        <v>637</v>
      </c>
      <c r="E275">
        <v>257</v>
      </c>
      <c r="F275">
        <v>6</v>
      </c>
      <c r="G275">
        <v>0</v>
      </c>
      <c r="H275">
        <v>0</v>
      </c>
      <c r="I275" t="s">
        <v>705</v>
      </c>
      <c r="J275" s="1">
        <v>0</v>
      </c>
      <c r="K275" s="1">
        <v>0</v>
      </c>
      <c r="L275" s="1">
        <v>0</v>
      </c>
    </row>
    <row r="276" spans="1:12" x14ac:dyDescent="0.25">
      <c r="A276">
        <v>40</v>
      </c>
      <c r="B276">
        <v>18</v>
      </c>
      <c r="C276" t="s">
        <v>679</v>
      </c>
      <c r="D276" t="s">
        <v>637</v>
      </c>
      <c r="E276">
        <v>500</v>
      </c>
      <c r="F276">
        <v>2</v>
      </c>
      <c r="G276">
        <v>3</v>
      </c>
      <c r="H276">
        <v>7</v>
      </c>
      <c r="I276" t="s">
        <v>705</v>
      </c>
      <c r="J276" s="1">
        <v>0</v>
      </c>
      <c r="K276" s="1">
        <v>319199.08</v>
      </c>
      <c r="L276" s="1">
        <v>319199.08</v>
      </c>
    </row>
    <row r="277" spans="1:12" x14ac:dyDescent="0.25">
      <c r="A277">
        <v>40</v>
      </c>
      <c r="B277">
        <v>18</v>
      </c>
      <c r="C277" t="s">
        <v>681</v>
      </c>
      <c r="D277" t="s">
        <v>637</v>
      </c>
      <c r="E277">
        <v>500</v>
      </c>
      <c r="F277">
        <v>2</v>
      </c>
      <c r="G277">
        <v>3</v>
      </c>
      <c r="H277">
        <v>7</v>
      </c>
      <c r="I277" t="s">
        <v>705</v>
      </c>
      <c r="J277" s="1">
        <v>319199.08</v>
      </c>
      <c r="K277" s="1">
        <v>0</v>
      </c>
      <c r="L277" s="1">
        <v>-319199.08</v>
      </c>
    </row>
    <row r="278" spans="1:12" x14ac:dyDescent="0.25">
      <c r="A278">
        <v>40</v>
      </c>
      <c r="B278">
        <v>18</v>
      </c>
      <c r="D278" t="s">
        <v>632</v>
      </c>
      <c r="E278">
        <v>0</v>
      </c>
      <c r="F278">
        <v>0</v>
      </c>
      <c r="G278">
        <v>0</v>
      </c>
      <c r="H278">
        <v>0</v>
      </c>
      <c r="I278" t="s">
        <v>706</v>
      </c>
      <c r="J278" s="1">
        <v>0</v>
      </c>
      <c r="K278" s="1">
        <v>0</v>
      </c>
      <c r="L278" s="1">
        <v>0</v>
      </c>
    </row>
    <row r="279" spans="1:12" x14ac:dyDescent="0.25">
      <c r="A279">
        <v>40</v>
      </c>
      <c r="B279">
        <v>18</v>
      </c>
      <c r="D279" t="s">
        <v>632</v>
      </c>
      <c r="E279">
        <v>0</v>
      </c>
      <c r="F279">
        <v>0</v>
      </c>
      <c r="G279">
        <v>0</v>
      </c>
      <c r="H279">
        <v>0</v>
      </c>
      <c r="I279" t="s">
        <v>707</v>
      </c>
      <c r="J279" s="1">
        <v>0</v>
      </c>
      <c r="K279" s="1">
        <v>0</v>
      </c>
      <c r="L279" s="1">
        <v>0</v>
      </c>
    </row>
    <row r="280" spans="1:12" x14ac:dyDescent="0.25">
      <c r="A280">
        <v>40</v>
      </c>
      <c r="B280">
        <v>18</v>
      </c>
      <c r="D280" t="s">
        <v>632</v>
      </c>
      <c r="E280">
        <v>0</v>
      </c>
      <c r="F280">
        <v>0</v>
      </c>
      <c r="G280">
        <v>0</v>
      </c>
      <c r="H280">
        <v>0</v>
      </c>
      <c r="I280" t="s">
        <v>708</v>
      </c>
      <c r="J280" s="1">
        <v>0</v>
      </c>
      <c r="K280" s="1">
        <v>1180</v>
      </c>
      <c r="L280" s="1">
        <v>1180</v>
      </c>
    </row>
    <row r="281" spans="1:12" x14ac:dyDescent="0.25">
      <c r="A281">
        <v>40</v>
      </c>
      <c r="B281">
        <v>18</v>
      </c>
      <c r="C281" t="s">
        <v>675</v>
      </c>
      <c r="D281" t="s">
        <v>640</v>
      </c>
      <c r="E281">
        <v>260</v>
      </c>
      <c r="F281">
        <v>0</v>
      </c>
      <c r="G281">
        <v>0</v>
      </c>
      <c r="H281">
        <v>0</v>
      </c>
      <c r="I281" t="s">
        <v>708</v>
      </c>
      <c r="J281" s="1">
        <v>0</v>
      </c>
      <c r="K281" s="1">
        <v>1180</v>
      </c>
      <c r="L281" s="1">
        <v>1180</v>
      </c>
    </row>
    <row r="282" spans="1:12" x14ac:dyDescent="0.25">
      <c r="A282">
        <v>40</v>
      </c>
      <c r="B282">
        <v>18</v>
      </c>
      <c r="C282" t="s">
        <v>676</v>
      </c>
      <c r="D282" t="s">
        <v>640</v>
      </c>
      <c r="E282">
        <v>260</v>
      </c>
      <c r="F282">
        <v>0</v>
      </c>
      <c r="G282">
        <v>0</v>
      </c>
      <c r="H282">
        <v>0</v>
      </c>
      <c r="I282" t="s">
        <v>708</v>
      </c>
      <c r="J282" s="1">
        <v>0</v>
      </c>
      <c r="K282" s="1">
        <v>0</v>
      </c>
      <c r="L282" s="1">
        <v>0</v>
      </c>
    </row>
    <row r="283" spans="1:12" x14ac:dyDescent="0.25">
      <c r="A283">
        <v>40</v>
      </c>
      <c r="B283">
        <v>18</v>
      </c>
      <c r="C283" t="s">
        <v>681</v>
      </c>
      <c r="D283" t="s">
        <v>637</v>
      </c>
      <c r="E283">
        <v>268</v>
      </c>
      <c r="F283">
        <v>1</v>
      </c>
      <c r="G283">
        <v>0</v>
      </c>
      <c r="H283">
        <v>0</v>
      </c>
      <c r="I283" t="s">
        <v>709</v>
      </c>
      <c r="J283" s="1">
        <v>0</v>
      </c>
      <c r="K283" s="1">
        <v>0</v>
      </c>
      <c r="L283" s="1">
        <v>0</v>
      </c>
    </row>
    <row r="284" spans="1:12" x14ac:dyDescent="0.25">
      <c r="A284">
        <v>40</v>
      </c>
      <c r="B284">
        <v>18</v>
      </c>
      <c r="C284" t="s">
        <v>679</v>
      </c>
      <c r="D284" t="s">
        <v>637</v>
      </c>
      <c r="E284">
        <v>268</v>
      </c>
      <c r="F284">
        <v>1</v>
      </c>
      <c r="G284">
        <v>0</v>
      </c>
      <c r="H284">
        <v>0</v>
      </c>
      <c r="I284" t="s">
        <v>709</v>
      </c>
      <c r="J284" s="1">
        <v>0</v>
      </c>
      <c r="K284" s="1">
        <v>0</v>
      </c>
      <c r="L284" s="1">
        <v>0</v>
      </c>
    </row>
    <row r="285" spans="1:12" x14ac:dyDescent="0.25">
      <c r="A285">
        <v>40</v>
      </c>
      <c r="B285">
        <v>18</v>
      </c>
      <c r="C285" t="s">
        <v>681</v>
      </c>
      <c r="D285" t="s">
        <v>637</v>
      </c>
      <c r="E285">
        <v>500</v>
      </c>
      <c r="F285">
        <v>2</v>
      </c>
      <c r="G285">
        <v>4</v>
      </c>
      <c r="H285">
        <v>1</v>
      </c>
      <c r="I285" t="s">
        <v>709</v>
      </c>
      <c r="J285" s="1">
        <v>0</v>
      </c>
      <c r="K285" s="1">
        <v>0</v>
      </c>
      <c r="L285" s="1">
        <v>0</v>
      </c>
    </row>
    <row r="286" spans="1:12" x14ac:dyDescent="0.25">
      <c r="A286">
        <v>40</v>
      </c>
      <c r="B286">
        <v>18</v>
      </c>
      <c r="C286" t="s">
        <v>679</v>
      </c>
      <c r="D286" t="s">
        <v>637</v>
      </c>
      <c r="E286">
        <v>500</v>
      </c>
      <c r="F286">
        <v>2</v>
      </c>
      <c r="G286">
        <v>4</v>
      </c>
      <c r="H286">
        <v>1</v>
      </c>
      <c r="I286" t="s">
        <v>709</v>
      </c>
      <c r="J286" s="1">
        <v>0</v>
      </c>
      <c r="K286" s="1">
        <v>0</v>
      </c>
      <c r="L286" s="1">
        <v>0</v>
      </c>
    </row>
    <row r="287" spans="1:12" x14ac:dyDescent="0.25">
      <c r="A287">
        <v>40</v>
      </c>
      <c r="B287">
        <v>18</v>
      </c>
      <c r="C287" t="s">
        <v>636</v>
      </c>
      <c r="D287" t="s">
        <v>637</v>
      </c>
      <c r="E287">
        <v>630</v>
      </c>
      <c r="F287">
        <v>25</v>
      </c>
      <c r="G287">
        <v>1</v>
      </c>
      <c r="H287">
        <v>8</v>
      </c>
      <c r="I287" t="s">
        <v>710</v>
      </c>
      <c r="J287" s="1">
        <v>0</v>
      </c>
      <c r="K287" s="1">
        <v>0</v>
      </c>
      <c r="L287" s="1">
        <v>0</v>
      </c>
    </row>
    <row r="288" spans="1:12" x14ac:dyDescent="0.25">
      <c r="A288">
        <v>40</v>
      </c>
      <c r="B288">
        <v>18</v>
      </c>
      <c r="C288" t="s">
        <v>636</v>
      </c>
      <c r="D288" t="s">
        <v>637</v>
      </c>
      <c r="E288">
        <v>630</v>
      </c>
      <c r="F288">
        <v>25</v>
      </c>
      <c r="G288">
        <v>2</v>
      </c>
      <c r="H288">
        <v>8</v>
      </c>
      <c r="I288" t="s">
        <v>710</v>
      </c>
      <c r="J288" s="1">
        <v>0</v>
      </c>
      <c r="K288" s="1">
        <v>0</v>
      </c>
      <c r="L288" s="1">
        <v>0</v>
      </c>
    </row>
    <row r="289" spans="1:12" x14ac:dyDescent="0.25">
      <c r="A289">
        <v>40</v>
      </c>
      <c r="B289">
        <v>18</v>
      </c>
      <c r="C289" t="s">
        <v>636</v>
      </c>
      <c r="D289" t="s">
        <v>637</v>
      </c>
      <c r="E289">
        <v>630</v>
      </c>
      <c r="F289">
        <v>25</v>
      </c>
      <c r="G289">
        <v>3</v>
      </c>
      <c r="H289">
        <v>8</v>
      </c>
      <c r="I289" t="s">
        <v>710</v>
      </c>
      <c r="J289" s="1">
        <v>0</v>
      </c>
      <c r="K289" s="1">
        <v>0</v>
      </c>
      <c r="L289" s="1">
        <v>0</v>
      </c>
    </row>
    <row r="290" spans="1:12" x14ac:dyDescent="0.25">
      <c r="A290">
        <v>40</v>
      </c>
      <c r="B290">
        <v>18</v>
      </c>
      <c r="C290" t="s">
        <v>636</v>
      </c>
      <c r="D290" t="s">
        <v>637</v>
      </c>
      <c r="E290">
        <v>630</v>
      </c>
      <c r="F290">
        <v>25</v>
      </c>
      <c r="G290">
        <v>4</v>
      </c>
      <c r="H290">
        <v>8</v>
      </c>
      <c r="I290" t="s">
        <v>710</v>
      </c>
      <c r="J290" s="1">
        <v>0</v>
      </c>
      <c r="K290" s="1">
        <v>0</v>
      </c>
      <c r="L290" s="1">
        <v>0</v>
      </c>
    </row>
    <row r="291" spans="1:12" x14ac:dyDescent="0.25">
      <c r="A291">
        <v>40</v>
      </c>
      <c r="B291">
        <v>18</v>
      </c>
      <c r="C291" t="s">
        <v>636</v>
      </c>
      <c r="D291" t="s">
        <v>637</v>
      </c>
      <c r="E291">
        <v>630</v>
      </c>
      <c r="F291">
        <v>25</v>
      </c>
      <c r="G291">
        <v>5</v>
      </c>
      <c r="H291">
        <v>8</v>
      </c>
      <c r="I291" t="s">
        <v>710</v>
      </c>
      <c r="J291" s="1">
        <v>0</v>
      </c>
      <c r="K291" s="1">
        <v>0</v>
      </c>
      <c r="L291" s="1">
        <v>0</v>
      </c>
    </row>
    <row r="292" spans="1:12" x14ac:dyDescent="0.25">
      <c r="A292">
        <v>40</v>
      </c>
      <c r="B292">
        <v>18</v>
      </c>
      <c r="D292" t="s">
        <v>632</v>
      </c>
      <c r="E292">
        <v>0</v>
      </c>
      <c r="F292">
        <v>0</v>
      </c>
      <c r="G292">
        <v>0</v>
      </c>
      <c r="H292">
        <v>0</v>
      </c>
      <c r="I292" t="s">
        <v>711</v>
      </c>
      <c r="J292" s="1">
        <v>0</v>
      </c>
      <c r="K292" s="1">
        <v>0</v>
      </c>
      <c r="L292" s="1">
        <v>0</v>
      </c>
    </row>
    <row r="293" spans="1:12" x14ac:dyDescent="0.25">
      <c r="A293">
        <v>40</v>
      </c>
      <c r="B293">
        <v>18</v>
      </c>
      <c r="C293" t="s">
        <v>675</v>
      </c>
      <c r="D293" t="s">
        <v>640</v>
      </c>
      <c r="E293">
        <v>264</v>
      </c>
      <c r="F293">
        <v>0</v>
      </c>
      <c r="G293">
        <v>0</v>
      </c>
      <c r="H293">
        <v>0</v>
      </c>
      <c r="I293" t="s">
        <v>711</v>
      </c>
      <c r="J293" s="1">
        <v>0</v>
      </c>
      <c r="K293" s="1">
        <v>0</v>
      </c>
      <c r="L293" s="1">
        <v>0</v>
      </c>
    </row>
    <row r="294" spans="1:12" x14ac:dyDescent="0.25">
      <c r="A294">
        <v>40</v>
      </c>
      <c r="B294">
        <v>18</v>
      </c>
      <c r="C294" t="s">
        <v>676</v>
      </c>
      <c r="D294" t="s">
        <v>640</v>
      </c>
      <c r="E294">
        <v>264</v>
      </c>
      <c r="F294">
        <v>0</v>
      </c>
      <c r="G294">
        <v>0</v>
      </c>
      <c r="H294">
        <v>0</v>
      </c>
      <c r="I294" t="s">
        <v>711</v>
      </c>
      <c r="J294" s="1">
        <v>0</v>
      </c>
      <c r="K294" s="1">
        <v>0</v>
      </c>
      <c r="L294" s="1">
        <v>0</v>
      </c>
    </row>
    <row r="295" spans="1:12" x14ac:dyDescent="0.25">
      <c r="A295">
        <v>40</v>
      </c>
      <c r="B295">
        <v>18</v>
      </c>
      <c r="C295" t="s">
        <v>681</v>
      </c>
      <c r="D295" t="s">
        <v>637</v>
      </c>
      <c r="E295">
        <v>268</v>
      </c>
      <c r="F295">
        <v>4</v>
      </c>
      <c r="G295">
        <v>0</v>
      </c>
      <c r="H295">
        <v>0</v>
      </c>
      <c r="I295" t="s">
        <v>712</v>
      </c>
      <c r="J295" s="1">
        <v>0</v>
      </c>
      <c r="K295" s="1">
        <v>0</v>
      </c>
      <c r="L295" s="1">
        <v>0</v>
      </c>
    </row>
    <row r="296" spans="1:12" x14ac:dyDescent="0.25">
      <c r="A296">
        <v>40</v>
      </c>
      <c r="B296">
        <v>18</v>
      </c>
      <c r="C296" t="s">
        <v>679</v>
      </c>
      <c r="D296" t="s">
        <v>637</v>
      </c>
      <c r="E296">
        <v>268</v>
      </c>
      <c r="F296">
        <v>4</v>
      </c>
      <c r="G296">
        <v>0</v>
      </c>
      <c r="H296">
        <v>0</v>
      </c>
      <c r="I296" t="s">
        <v>712</v>
      </c>
      <c r="J296" s="1">
        <v>0</v>
      </c>
      <c r="K296" s="1">
        <v>0</v>
      </c>
      <c r="L296" s="1">
        <v>0</v>
      </c>
    </row>
    <row r="297" spans="1:12" x14ac:dyDescent="0.25">
      <c r="A297">
        <v>40</v>
      </c>
      <c r="B297">
        <v>18</v>
      </c>
      <c r="C297" t="s">
        <v>679</v>
      </c>
      <c r="D297" t="s">
        <v>637</v>
      </c>
      <c r="E297">
        <v>500</v>
      </c>
      <c r="F297">
        <v>2</v>
      </c>
      <c r="G297">
        <v>4</v>
      </c>
      <c r="H297">
        <v>2</v>
      </c>
      <c r="I297" t="s">
        <v>712</v>
      </c>
      <c r="J297" s="1">
        <v>0</v>
      </c>
      <c r="K297" s="1">
        <v>0</v>
      </c>
      <c r="L297" s="1">
        <v>0</v>
      </c>
    </row>
    <row r="298" spans="1:12" x14ac:dyDescent="0.25">
      <c r="A298">
        <v>40</v>
      </c>
      <c r="B298">
        <v>18</v>
      </c>
      <c r="C298" t="s">
        <v>681</v>
      </c>
      <c r="D298" t="s">
        <v>637</v>
      </c>
      <c r="E298">
        <v>500</v>
      </c>
      <c r="F298">
        <v>2</v>
      </c>
      <c r="G298">
        <v>4</v>
      </c>
      <c r="H298">
        <v>2</v>
      </c>
      <c r="I298" t="s">
        <v>712</v>
      </c>
      <c r="J298" s="1">
        <v>0</v>
      </c>
      <c r="K298" s="1">
        <v>0</v>
      </c>
      <c r="L298" s="1">
        <v>0</v>
      </c>
    </row>
    <row r="299" spans="1:12" x14ac:dyDescent="0.25">
      <c r="A299">
        <v>40</v>
      </c>
      <c r="B299">
        <v>18</v>
      </c>
      <c r="D299" t="s">
        <v>632</v>
      </c>
      <c r="E299">
        <v>0</v>
      </c>
      <c r="F299">
        <v>0</v>
      </c>
      <c r="G299">
        <v>0</v>
      </c>
      <c r="H299">
        <v>0</v>
      </c>
      <c r="I299" t="s">
        <v>713</v>
      </c>
      <c r="J299" s="1">
        <v>0</v>
      </c>
      <c r="K299" s="1">
        <v>0</v>
      </c>
      <c r="L299" s="1">
        <v>0</v>
      </c>
    </row>
    <row r="300" spans="1:12" x14ac:dyDescent="0.25">
      <c r="A300">
        <v>40</v>
      </c>
      <c r="B300">
        <v>18</v>
      </c>
      <c r="C300" t="s">
        <v>676</v>
      </c>
      <c r="D300" t="s">
        <v>640</v>
      </c>
      <c r="E300">
        <v>267</v>
      </c>
      <c r="F300">
        <v>0</v>
      </c>
      <c r="G300">
        <v>0</v>
      </c>
      <c r="H300">
        <v>0</v>
      </c>
      <c r="I300" t="s">
        <v>713</v>
      </c>
      <c r="J300" s="1">
        <v>0</v>
      </c>
      <c r="K300" s="1">
        <v>0</v>
      </c>
      <c r="L300" s="1">
        <v>0</v>
      </c>
    </row>
    <row r="301" spans="1:12" x14ac:dyDescent="0.25">
      <c r="A301">
        <v>40</v>
      </c>
      <c r="B301">
        <v>18</v>
      </c>
      <c r="C301" t="s">
        <v>675</v>
      </c>
      <c r="D301" t="s">
        <v>640</v>
      </c>
      <c r="E301">
        <v>267</v>
      </c>
      <c r="F301">
        <v>0</v>
      </c>
      <c r="G301">
        <v>0</v>
      </c>
      <c r="H301">
        <v>0</v>
      </c>
      <c r="I301" t="s">
        <v>713</v>
      </c>
      <c r="J301" s="1">
        <v>0</v>
      </c>
      <c r="K301" s="1">
        <v>0</v>
      </c>
      <c r="L301" s="1">
        <v>0</v>
      </c>
    </row>
    <row r="302" spans="1:12" x14ac:dyDescent="0.25">
      <c r="A302">
        <v>40</v>
      </c>
      <c r="B302">
        <v>18</v>
      </c>
      <c r="C302" t="s">
        <v>681</v>
      </c>
      <c r="D302" t="s">
        <v>637</v>
      </c>
      <c r="E302">
        <v>268</v>
      </c>
      <c r="F302">
        <v>7</v>
      </c>
      <c r="G302">
        <v>0</v>
      </c>
      <c r="H302">
        <v>0</v>
      </c>
      <c r="I302" t="s">
        <v>714</v>
      </c>
      <c r="J302" s="1">
        <v>0</v>
      </c>
      <c r="K302" s="1">
        <v>0</v>
      </c>
      <c r="L302" s="1">
        <v>0</v>
      </c>
    </row>
    <row r="303" spans="1:12" x14ac:dyDescent="0.25">
      <c r="A303">
        <v>40</v>
      </c>
      <c r="B303">
        <v>18</v>
      </c>
      <c r="C303" t="s">
        <v>679</v>
      </c>
      <c r="D303" t="s">
        <v>637</v>
      </c>
      <c r="E303">
        <v>268</v>
      </c>
      <c r="F303">
        <v>7</v>
      </c>
      <c r="G303">
        <v>0</v>
      </c>
      <c r="H303">
        <v>0</v>
      </c>
      <c r="I303" t="s">
        <v>714</v>
      </c>
      <c r="J303" s="1">
        <v>0</v>
      </c>
      <c r="K303" s="1">
        <v>0</v>
      </c>
      <c r="L303" s="1">
        <v>0</v>
      </c>
    </row>
    <row r="304" spans="1:12" x14ac:dyDescent="0.25">
      <c r="A304">
        <v>40</v>
      </c>
      <c r="B304">
        <v>18</v>
      </c>
      <c r="C304" t="s">
        <v>679</v>
      </c>
      <c r="D304" t="s">
        <v>637</v>
      </c>
      <c r="E304">
        <v>500</v>
      </c>
      <c r="F304">
        <v>2</v>
      </c>
      <c r="G304">
        <v>4</v>
      </c>
      <c r="H304">
        <v>3</v>
      </c>
      <c r="I304" t="s">
        <v>714</v>
      </c>
      <c r="J304" s="1">
        <v>0</v>
      </c>
      <c r="K304" s="1">
        <v>0</v>
      </c>
      <c r="L304" s="1">
        <v>0</v>
      </c>
    </row>
    <row r="305" spans="1:12" x14ac:dyDescent="0.25">
      <c r="A305">
        <v>40</v>
      </c>
      <c r="B305">
        <v>18</v>
      </c>
      <c r="C305" t="s">
        <v>681</v>
      </c>
      <c r="D305" t="s">
        <v>637</v>
      </c>
      <c r="E305">
        <v>500</v>
      </c>
      <c r="F305">
        <v>2</v>
      </c>
      <c r="G305">
        <v>4</v>
      </c>
      <c r="H305">
        <v>3</v>
      </c>
      <c r="I305" t="s">
        <v>714</v>
      </c>
      <c r="J305" s="1">
        <v>0</v>
      </c>
      <c r="K305" s="1">
        <v>0</v>
      </c>
      <c r="L305" s="1">
        <v>0</v>
      </c>
    </row>
    <row r="306" spans="1:12" x14ac:dyDescent="0.25">
      <c r="A306">
        <v>40</v>
      </c>
      <c r="B306">
        <v>18</v>
      </c>
      <c r="C306" t="s">
        <v>679</v>
      </c>
      <c r="D306" t="s">
        <v>637</v>
      </c>
      <c r="E306">
        <v>500</v>
      </c>
      <c r="F306">
        <v>2</v>
      </c>
      <c r="G306">
        <v>4</v>
      </c>
      <c r="H306">
        <v>99</v>
      </c>
      <c r="I306" t="s">
        <v>714</v>
      </c>
      <c r="J306" s="1">
        <v>0</v>
      </c>
      <c r="K306" s="1">
        <v>0</v>
      </c>
      <c r="L306" s="1">
        <v>0</v>
      </c>
    </row>
    <row r="307" spans="1:12" x14ac:dyDescent="0.25">
      <c r="A307">
        <v>40</v>
      </c>
      <c r="B307">
        <v>18</v>
      </c>
      <c r="C307" t="s">
        <v>681</v>
      </c>
      <c r="D307" t="s">
        <v>637</v>
      </c>
      <c r="E307">
        <v>500</v>
      </c>
      <c r="F307">
        <v>2</v>
      </c>
      <c r="G307">
        <v>4</v>
      </c>
      <c r="H307">
        <v>99</v>
      </c>
      <c r="I307" t="s">
        <v>714</v>
      </c>
      <c r="J307" s="1">
        <v>0</v>
      </c>
      <c r="K307" s="1">
        <v>0</v>
      </c>
      <c r="L307" s="1">
        <v>0</v>
      </c>
    </row>
    <row r="308" spans="1:12" x14ac:dyDescent="0.25">
      <c r="A308">
        <v>40</v>
      </c>
      <c r="B308">
        <v>18</v>
      </c>
      <c r="D308" t="s">
        <v>632</v>
      </c>
      <c r="E308">
        <v>0</v>
      </c>
      <c r="F308">
        <v>0</v>
      </c>
      <c r="G308">
        <v>0</v>
      </c>
      <c r="H308">
        <v>0</v>
      </c>
      <c r="I308" t="s">
        <v>715</v>
      </c>
      <c r="J308" s="1">
        <v>0</v>
      </c>
      <c r="K308" s="1">
        <v>0</v>
      </c>
      <c r="L308" s="1">
        <v>0</v>
      </c>
    </row>
    <row r="309" spans="1:12" x14ac:dyDescent="0.25">
      <c r="A309">
        <v>40</v>
      </c>
      <c r="B309">
        <v>18</v>
      </c>
      <c r="C309" t="s">
        <v>675</v>
      </c>
      <c r="D309" t="s">
        <v>640</v>
      </c>
      <c r="E309">
        <v>293</v>
      </c>
      <c r="F309">
        <v>0</v>
      </c>
      <c r="G309">
        <v>0</v>
      </c>
      <c r="H309">
        <v>0</v>
      </c>
      <c r="I309" t="s">
        <v>715</v>
      </c>
      <c r="J309" s="1">
        <v>0</v>
      </c>
      <c r="K309" s="1">
        <v>0</v>
      </c>
      <c r="L309" s="1">
        <v>0</v>
      </c>
    </row>
    <row r="310" spans="1:12" x14ac:dyDescent="0.25">
      <c r="A310">
        <v>40</v>
      </c>
      <c r="B310">
        <v>18</v>
      </c>
      <c r="C310" t="s">
        <v>676</v>
      </c>
      <c r="D310" t="s">
        <v>640</v>
      </c>
      <c r="E310">
        <v>293</v>
      </c>
      <c r="F310">
        <v>0</v>
      </c>
      <c r="G310">
        <v>0</v>
      </c>
      <c r="H310">
        <v>0</v>
      </c>
      <c r="I310" t="s">
        <v>715</v>
      </c>
      <c r="J310" s="1">
        <v>0</v>
      </c>
      <c r="K310" s="1">
        <v>0</v>
      </c>
      <c r="L310" s="1">
        <v>0</v>
      </c>
    </row>
    <row r="311" spans="1:12" x14ac:dyDescent="0.25">
      <c r="A311">
        <v>40</v>
      </c>
      <c r="B311">
        <v>18</v>
      </c>
      <c r="D311" t="s">
        <v>632</v>
      </c>
      <c r="E311">
        <v>0</v>
      </c>
      <c r="F311">
        <v>0</v>
      </c>
      <c r="G311">
        <v>0</v>
      </c>
      <c r="H311">
        <v>0</v>
      </c>
      <c r="I311" t="s">
        <v>716</v>
      </c>
      <c r="J311" s="1">
        <v>0</v>
      </c>
      <c r="K311" s="1">
        <v>221838.14</v>
      </c>
      <c r="L311" s="1">
        <v>221838.14</v>
      </c>
    </row>
    <row r="312" spans="1:12" x14ac:dyDescent="0.25">
      <c r="A312">
        <v>40</v>
      </c>
      <c r="B312">
        <v>18</v>
      </c>
      <c r="C312" t="s">
        <v>676</v>
      </c>
      <c r="D312" t="s">
        <v>640</v>
      </c>
      <c r="E312">
        <v>294</v>
      </c>
      <c r="F312">
        <v>0</v>
      </c>
      <c r="G312">
        <v>0</v>
      </c>
      <c r="H312">
        <v>0</v>
      </c>
      <c r="I312" t="s">
        <v>716</v>
      </c>
      <c r="J312" s="1">
        <v>0</v>
      </c>
      <c r="K312" s="1">
        <v>0</v>
      </c>
      <c r="L312" s="1">
        <v>0</v>
      </c>
    </row>
    <row r="313" spans="1:12" x14ac:dyDescent="0.25">
      <c r="A313">
        <v>40</v>
      </c>
      <c r="B313">
        <v>18</v>
      </c>
      <c r="C313" t="s">
        <v>675</v>
      </c>
      <c r="D313" t="s">
        <v>640</v>
      </c>
      <c r="E313">
        <v>294</v>
      </c>
      <c r="F313">
        <v>0</v>
      </c>
      <c r="G313">
        <v>0</v>
      </c>
      <c r="H313">
        <v>0</v>
      </c>
      <c r="I313" t="s">
        <v>716</v>
      </c>
      <c r="J313" s="1">
        <v>0</v>
      </c>
      <c r="K313" s="1">
        <v>765837.05</v>
      </c>
      <c r="L313" s="1">
        <v>765837.05</v>
      </c>
    </row>
    <row r="314" spans="1:12" x14ac:dyDescent="0.25">
      <c r="A314">
        <v>40</v>
      </c>
      <c r="B314">
        <v>18</v>
      </c>
      <c r="C314" t="s">
        <v>681</v>
      </c>
      <c r="D314" t="s">
        <v>637</v>
      </c>
      <c r="E314">
        <v>299</v>
      </c>
      <c r="F314">
        <v>0</v>
      </c>
      <c r="G314">
        <v>0</v>
      </c>
      <c r="H314">
        <v>0</v>
      </c>
      <c r="I314" t="s">
        <v>717</v>
      </c>
      <c r="J314" s="1">
        <v>0</v>
      </c>
      <c r="K314" s="1">
        <v>0</v>
      </c>
      <c r="L314" s="1">
        <v>0</v>
      </c>
    </row>
    <row r="315" spans="1:12" x14ac:dyDescent="0.25">
      <c r="A315">
        <v>40</v>
      </c>
      <c r="B315">
        <v>18</v>
      </c>
      <c r="C315" t="s">
        <v>679</v>
      </c>
      <c r="D315" t="s">
        <v>637</v>
      </c>
      <c r="E315">
        <v>299</v>
      </c>
      <c r="F315">
        <v>0</v>
      </c>
      <c r="G315">
        <v>0</v>
      </c>
      <c r="H315">
        <v>0</v>
      </c>
      <c r="I315" t="s">
        <v>717</v>
      </c>
      <c r="J315" s="1">
        <v>0</v>
      </c>
      <c r="K315" s="1">
        <v>543998.91</v>
      </c>
      <c r="L315" s="1">
        <v>543998.91</v>
      </c>
    </row>
    <row r="316" spans="1:12" x14ac:dyDescent="0.25">
      <c r="A316">
        <v>40</v>
      </c>
      <c r="B316">
        <v>18</v>
      </c>
      <c r="C316" t="s">
        <v>679</v>
      </c>
      <c r="D316" t="s">
        <v>637</v>
      </c>
      <c r="E316">
        <v>500</v>
      </c>
      <c r="F316">
        <v>2</v>
      </c>
      <c r="G316">
        <v>5</v>
      </c>
      <c r="H316">
        <v>0</v>
      </c>
      <c r="I316" t="s">
        <v>718</v>
      </c>
      <c r="J316" s="1">
        <v>0</v>
      </c>
      <c r="K316" s="1">
        <v>0</v>
      </c>
      <c r="L316" s="1">
        <v>0</v>
      </c>
    </row>
    <row r="317" spans="1:12" x14ac:dyDescent="0.25">
      <c r="A317">
        <v>40</v>
      </c>
      <c r="B317">
        <v>18</v>
      </c>
      <c r="C317" t="s">
        <v>681</v>
      </c>
      <c r="D317" t="s">
        <v>637</v>
      </c>
      <c r="E317">
        <v>500</v>
      </c>
      <c r="F317">
        <v>2</v>
      </c>
      <c r="G317">
        <v>5</v>
      </c>
      <c r="H317">
        <v>0</v>
      </c>
      <c r="I317" t="s">
        <v>718</v>
      </c>
      <c r="J317" s="1">
        <v>0</v>
      </c>
      <c r="K317" s="1">
        <v>0</v>
      </c>
      <c r="L317" s="1">
        <v>0</v>
      </c>
    </row>
    <row r="318" spans="1:12" x14ac:dyDescent="0.25">
      <c r="A318">
        <v>40</v>
      </c>
      <c r="B318">
        <v>18</v>
      </c>
      <c r="D318" t="s">
        <v>632</v>
      </c>
      <c r="E318">
        <v>0</v>
      </c>
      <c r="F318">
        <v>0</v>
      </c>
      <c r="G318">
        <v>0</v>
      </c>
      <c r="H318">
        <v>0</v>
      </c>
      <c r="I318" t="s">
        <v>719</v>
      </c>
      <c r="J318" s="1">
        <v>0</v>
      </c>
      <c r="K318" s="1">
        <v>0</v>
      </c>
      <c r="L318" s="1">
        <v>0</v>
      </c>
    </row>
    <row r="319" spans="1:12" x14ac:dyDescent="0.25">
      <c r="A319">
        <v>40</v>
      </c>
      <c r="B319">
        <v>18</v>
      </c>
      <c r="C319" t="s">
        <v>676</v>
      </c>
      <c r="D319" t="s">
        <v>640</v>
      </c>
      <c r="E319">
        <v>297</v>
      </c>
      <c r="F319">
        <v>0</v>
      </c>
      <c r="G319">
        <v>0</v>
      </c>
      <c r="H319">
        <v>0</v>
      </c>
      <c r="I319" t="s">
        <v>719</v>
      </c>
      <c r="J319" s="1">
        <v>0</v>
      </c>
      <c r="K319" s="1">
        <v>0</v>
      </c>
      <c r="L319" s="1">
        <v>0</v>
      </c>
    </row>
    <row r="320" spans="1:12" x14ac:dyDescent="0.25">
      <c r="A320">
        <v>40</v>
      </c>
      <c r="B320">
        <v>18</v>
      </c>
      <c r="C320" t="s">
        <v>675</v>
      </c>
      <c r="D320" t="s">
        <v>640</v>
      </c>
      <c r="E320">
        <v>297</v>
      </c>
      <c r="F320">
        <v>0</v>
      </c>
      <c r="G320">
        <v>0</v>
      </c>
      <c r="H320">
        <v>0</v>
      </c>
      <c r="I320" t="s">
        <v>719</v>
      </c>
      <c r="J320" s="1">
        <v>0</v>
      </c>
      <c r="K320" s="1">
        <v>0</v>
      </c>
      <c r="L320" s="1">
        <v>0</v>
      </c>
    </row>
    <row r="321" spans="1:12" x14ac:dyDescent="0.25">
      <c r="A321">
        <v>40</v>
      </c>
      <c r="B321">
        <v>18</v>
      </c>
      <c r="C321" t="s">
        <v>636</v>
      </c>
      <c r="D321" t="s">
        <v>637</v>
      </c>
      <c r="E321">
        <v>630</v>
      </c>
      <c r="F321">
        <v>25</v>
      </c>
      <c r="G321">
        <v>1</v>
      </c>
      <c r="H321">
        <v>9</v>
      </c>
      <c r="I321" t="s">
        <v>720</v>
      </c>
      <c r="J321" s="1">
        <v>0</v>
      </c>
      <c r="K321" s="1">
        <v>0</v>
      </c>
      <c r="L321" s="1">
        <v>0</v>
      </c>
    </row>
    <row r="322" spans="1:12" x14ac:dyDescent="0.25">
      <c r="A322">
        <v>40</v>
      </c>
      <c r="B322">
        <v>18</v>
      </c>
      <c r="C322" t="s">
        <v>636</v>
      </c>
      <c r="D322" t="s">
        <v>637</v>
      </c>
      <c r="E322">
        <v>630</v>
      </c>
      <c r="F322">
        <v>25</v>
      </c>
      <c r="G322">
        <v>2</v>
      </c>
      <c r="H322">
        <v>9</v>
      </c>
      <c r="I322" t="s">
        <v>720</v>
      </c>
      <c r="J322" s="1">
        <v>0</v>
      </c>
      <c r="K322" s="1">
        <v>0</v>
      </c>
      <c r="L322" s="1">
        <v>0</v>
      </c>
    </row>
    <row r="323" spans="1:12" x14ac:dyDescent="0.25">
      <c r="A323">
        <v>40</v>
      </c>
      <c r="B323">
        <v>18</v>
      </c>
      <c r="C323" t="s">
        <v>636</v>
      </c>
      <c r="D323" t="s">
        <v>637</v>
      </c>
      <c r="E323">
        <v>630</v>
      </c>
      <c r="F323">
        <v>25</v>
      </c>
      <c r="G323">
        <v>3</v>
      </c>
      <c r="H323">
        <v>9</v>
      </c>
      <c r="I323" t="s">
        <v>720</v>
      </c>
      <c r="J323" s="1">
        <v>0</v>
      </c>
      <c r="K323" s="1">
        <v>0</v>
      </c>
      <c r="L323" s="1">
        <v>0</v>
      </c>
    </row>
    <row r="324" spans="1:12" x14ac:dyDescent="0.25">
      <c r="A324">
        <v>40</v>
      </c>
      <c r="B324">
        <v>18</v>
      </c>
      <c r="C324" t="s">
        <v>636</v>
      </c>
      <c r="D324" t="s">
        <v>637</v>
      </c>
      <c r="E324">
        <v>630</v>
      </c>
      <c r="F324">
        <v>25</v>
      </c>
      <c r="G324">
        <v>4</v>
      </c>
      <c r="H324">
        <v>9</v>
      </c>
      <c r="I324" t="s">
        <v>720</v>
      </c>
      <c r="J324" s="1">
        <v>0</v>
      </c>
      <c r="K324" s="1">
        <v>0</v>
      </c>
      <c r="L324" s="1">
        <v>0</v>
      </c>
    </row>
    <row r="325" spans="1:12" x14ac:dyDescent="0.25">
      <c r="A325">
        <v>40</v>
      </c>
      <c r="B325">
        <v>18</v>
      </c>
      <c r="C325" t="s">
        <v>636</v>
      </c>
      <c r="D325" t="s">
        <v>637</v>
      </c>
      <c r="E325">
        <v>630</v>
      </c>
      <c r="F325">
        <v>25</v>
      </c>
      <c r="G325">
        <v>5</v>
      </c>
      <c r="H325">
        <v>9</v>
      </c>
      <c r="I325" t="s">
        <v>720</v>
      </c>
      <c r="J325" s="1">
        <v>0</v>
      </c>
      <c r="K325" s="1">
        <v>0</v>
      </c>
      <c r="L325" s="1">
        <v>0</v>
      </c>
    </row>
    <row r="326" spans="1:12" x14ac:dyDescent="0.25">
      <c r="A326">
        <v>40</v>
      </c>
      <c r="B326">
        <v>18</v>
      </c>
      <c r="D326" t="s">
        <v>632</v>
      </c>
      <c r="E326">
        <v>0</v>
      </c>
      <c r="F326">
        <v>0</v>
      </c>
      <c r="G326">
        <v>0</v>
      </c>
      <c r="H326">
        <v>0</v>
      </c>
      <c r="I326" t="s">
        <v>721</v>
      </c>
      <c r="J326" s="1">
        <v>13540135</v>
      </c>
      <c r="K326" s="1">
        <v>75536227.280000001</v>
      </c>
      <c r="L326" s="1">
        <v>61996092.280000001</v>
      </c>
    </row>
    <row r="327" spans="1:12" x14ac:dyDescent="0.25">
      <c r="A327">
        <v>40</v>
      </c>
      <c r="B327">
        <v>18</v>
      </c>
      <c r="D327" t="s">
        <v>632</v>
      </c>
      <c r="E327">
        <v>0</v>
      </c>
      <c r="F327">
        <v>0</v>
      </c>
      <c r="G327">
        <v>0</v>
      </c>
      <c r="H327">
        <v>0</v>
      </c>
      <c r="I327" t="s">
        <v>674</v>
      </c>
      <c r="J327" s="1">
        <v>-743887.8</v>
      </c>
      <c r="K327" s="1">
        <v>48956756.579999998</v>
      </c>
      <c r="L327" s="1">
        <v>49700644.380000003</v>
      </c>
    </row>
    <row r="328" spans="1:12" x14ac:dyDescent="0.25">
      <c r="A328">
        <v>40</v>
      </c>
      <c r="B328">
        <v>18</v>
      </c>
      <c r="C328" t="s">
        <v>679</v>
      </c>
      <c r="D328" t="s">
        <v>640</v>
      </c>
      <c r="E328">
        <v>150</v>
      </c>
      <c r="F328">
        <v>0</v>
      </c>
      <c r="G328">
        <v>0</v>
      </c>
      <c r="H328">
        <v>0</v>
      </c>
      <c r="I328" t="s">
        <v>674</v>
      </c>
      <c r="J328" s="1">
        <v>0</v>
      </c>
      <c r="K328" s="1">
        <v>52510479.340000004</v>
      </c>
      <c r="L328" s="1">
        <v>52510479.340000004</v>
      </c>
    </row>
    <row r="329" spans="1:12" x14ac:dyDescent="0.25">
      <c r="A329">
        <v>40</v>
      </c>
      <c r="B329">
        <v>18</v>
      </c>
      <c r="C329" t="s">
        <v>681</v>
      </c>
      <c r="D329" t="s">
        <v>640</v>
      </c>
      <c r="E329">
        <v>150</v>
      </c>
      <c r="F329">
        <v>0</v>
      </c>
      <c r="G329">
        <v>0</v>
      </c>
      <c r="H329">
        <v>0</v>
      </c>
      <c r="I329" t="s">
        <v>674</v>
      </c>
      <c r="J329" s="1">
        <v>2807271.41</v>
      </c>
      <c r="K329" s="1">
        <v>0</v>
      </c>
      <c r="L329" s="1">
        <v>-2807271.41</v>
      </c>
    </row>
    <row r="330" spans="1:12" x14ac:dyDescent="0.25">
      <c r="A330">
        <v>40</v>
      </c>
      <c r="B330">
        <v>18</v>
      </c>
      <c r="C330" t="s">
        <v>639</v>
      </c>
      <c r="D330" t="s">
        <v>637</v>
      </c>
      <c r="E330">
        <v>397</v>
      </c>
      <c r="F330">
        <v>5</v>
      </c>
      <c r="G330">
        <v>0</v>
      </c>
      <c r="H330">
        <v>0</v>
      </c>
      <c r="I330" t="s">
        <v>305</v>
      </c>
      <c r="J330" s="1">
        <v>118.04</v>
      </c>
      <c r="K330" s="1">
        <v>118.04</v>
      </c>
      <c r="L330" s="1">
        <v>0</v>
      </c>
    </row>
    <row r="331" spans="1:12" x14ac:dyDescent="0.25">
      <c r="A331">
        <v>40</v>
      </c>
      <c r="B331">
        <v>18</v>
      </c>
      <c r="C331" t="s">
        <v>639</v>
      </c>
      <c r="D331" t="s">
        <v>637</v>
      </c>
      <c r="E331">
        <v>397</v>
      </c>
      <c r="F331">
        <v>9</v>
      </c>
      <c r="G331">
        <v>0</v>
      </c>
      <c r="H331">
        <v>0</v>
      </c>
      <c r="I331" t="s">
        <v>306</v>
      </c>
      <c r="J331" s="1">
        <v>1.75</v>
      </c>
      <c r="K331" s="1">
        <v>2565.3000000000002</v>
      </c>
      <c r="L331" s="1">
        <v>2563.5500000000002</v>
      </c>
    </row>
    <row r="332" spans="1:12" x14ac:dyDescent="0.25">
      <c r="A332">
        <v>40</v>
      </c>
      <c r="B332">
        <v>18</v>
      </c>
      <c r="C332" t="s">
        <v>675</v>
      </c>
      <c r="D332" t="s">
        <v>637</v>
      </c>
      <c r="E332">
        <v>500</v>
      </c>
      <c r="F332">
        <v>2</v>
      </c>
      <c r="G332">
        <v>6</v>
      </c>
      <c r="H332">
        <v>0</v>
      </c>
      <c r="I332" t="s">
        <v>680</v>
      </c>
      <c r="J332" s="1">
        <v>0</v>
      </c>
      <c r="K332" s="1">
        <v>3551039.42</v>
      </c>
      <c r="L332" s="1">
        <v>3551039.42</v>
      </c>
    </row>
    <row r="333" spans="1:12" x14ac:dyDescent="0.25">
      <c r="A333">
        <v>40</v>
      </c>
      <c r="B333">
        <v>18</v>
      </c>
      <c r="C333" t="s">
        <v>676</v>
      </c>
      <c r="D333" t="s">
        <v>637</v>
      </c>
      <c r="E333">
        <v>500</v>
      </c>
      <c r="F333">
        <v>2</v>
      </c>
      <c r="G333">
        <v>6</v>
      </c>
      <c r="H333">
        <v>0</v>
      </c>
      <c r="I333" t="s">
        <v>680</v>
      </c>
      <c r="J333" s="1">
        <v>3551039.42</v>
      </c>
      <c r="K333" s="1">
        <v>0</v>
      </c>
      <c r="L333" s="1">
        <v>-3551039.42</v>
      </c>
    </row>
    <row r="334" spans="1:12" x14ac:dyDescent="0.25">
      <c r="A334">
        <v>40</v>
      </c>
      <c r="B334">
        <v>18</v>
      </c>
      <c r="C334" t="s">
        <v>639</v>
      </c>
      <c r="D334" t="s">
        <v>637</v>
      </c>
      <c r="E334">
        <v>600</v>
      </c>
      <c r="F334">
        <v>25</v>
      </c>
      <c r="G334">
        <v>1</v>
      </c>
      <c r="H334">
        <v>1</v>
      </c>
      <c r="I334" t="s">
        <v>722</v>
      </c>
      <c r="J334" s="1">
        <v>0</v>
      </c>
      <c r="K334" s="1">
        <v>0</v>
      </c>
      <c r="L334" s="1">
        <v>0</v>
      </c>
    </row>
    <row r="335" spans="1:12" x14ac:dyDescent="0.25">
      <c r="A335">
        <v>40</v>
      </c>
      <c r="B335">
        <v>18</v>
      </c>
      <c r="C335" t="s">
        <v>639</v>
      </c>
      <c r="D335" t="s">
        <v>637</v>
      </c>
      <c r="E335">
        <v>600</v>
      </c>
      <c r="F335">
        <v>25</v>
      </c>
      <c r="G335">
        <v>2</v>
      </c>
      <c r="H335">
        <v>1</v>
      </c>
      <c r="I335" t="s">
        <v>722</v>
      </c>
      <c r="J335" s="1">
        <v>0</v>
      </c>
      <c r="K335" s="1">
        <v>0</v>
      </c>
      <c r="L335" s="1">
        <v>0</v>
      </c>
    </row>
    <row r="336" spans="1:12" x14ac:dyDescent="0.25">
      <c r="A336">
        <v>40</v>
      </c>
      <c r="B336">
        <v>18</v>
      </c>
      <c r="C336" t="s">
        <v>639</v>
      </c>
      <c r="D336" t="s">
        <v>637</v>
      </c>
      <c r="E336">
        <v>600</v>
      </c>
      <c r="F336">
        <v>25</v>
      </c>
      <c r="G336">
        <v>3</v>
      </c>
      <c r="H336">
        <v>1</v>
      </c>
      <c r="I336" t="s">
        <v>722</v>
      </c>
      <c r="J336" s="1">
        <v>0</v>
      </c>
      <c r="K336" s="1">
        <v>0</v>
      </c>
      <c r="L336" s="1">
        <v>0</v>
      </c>
    </row>
    <row r="337" spans="1:12" x14ac:dyDescent="0.25">
      <c r="A337">
        <v>40</v>
      </c>
      <c r="B337">
        <v>18</v>
      </c>
      <c r="C337" t="s">
        <v>639</v>
      </c>
      <c r="D337" t="s">
        <v>637</v>
      </c>
      <c r="E337">
        <v>600</v>
      </c>
      <c r="F337">
        <v>25</v>
      </c>
      <c r="G337">
        <v>4</v>
      </c>
      <c r="H337">
        <v>1</v>
      </c>
      <c r="I337" t="s">
        <v>722</v>
      </c>
      <c r="J337" s="1">
        <v>0</v>
      </c>
      <c r="K337" s="1">
        <v>0</v>
      </c>
      <c r="L337" s="1">
        <v>0</v>
      </c>
    </row>
    <row r="338" spans="1:12" x14ac:dyDescent="0.25">
      <c r="A338">
        <v>40</v>
      </c>
      <c r="B338">
        <v>18</v>
      </c>
      <c r="C338" t="s">
        <v>639</v>
      </c>
      <c r="D338" t="s">
        <v>637</v>
      </c>
      <c r="E338">
        <v>600</v>
      </c>
      <c r="F338">
        <v>25</v>
      </c>
      <c r="G338">
        <v>5</v>
      </c>
      <c r="H338">
        <v>1</v>
      </c>
      <c r="I338" t="s">
        <v>722</v>
      </c>
      <c r="J338" s="1">
        <v>0</v>
      </c>
      <c r="K338" s="1">
        <v>0</v>
      </c>
      <c r="L338" s="1">
        <v>0</v>
      </c>
    </row>
    <row r="339" spans="1:12" x14ac:dyDescent="0.25">
      <c r="A339">
        <v>40</v>
      </c>
      <c r="B339">
        <v>18</v>
      </c>
      <c r="C339" t="s">
        <v>681</v>
      </c>
      <c r="D339" t="s">
        <v>632</v>
      </c>
      <c r="E339">
        <v>151</v>
      </c>
      <c r="F339">
        <v>0</v>
      </c>
      <c r="G339">
        <v>0</v>
      </c>
      <c r="H339">
        <v>0</v>
      </c>
      <c r="I339" t="s">
        <v>684</v>
      </c>
      <c r="J339" s="1">
        <v>0</v>
      </c>
      <c r="K339" s="1">
        <v>0</v>
      </c>
      <c r="L339" s="1">
        <v>0</v>
      </c>
    </row>
    <row r="340" spans="1:12" x14ac:dyDescent="0.25">
      <c r="A340">
        <v>40</v>
      </c>
      <c r="B340">
        <v>18</v>
      </c>
      <c r="C340" t="s">
        <v>679</v>
      </c>
      <c r="D340" t="s">
        <v>632</v>
      </c>
      <c r="E340">
        <v>151</v>
      </c>
      <c r="F340">
        <v>0</v>
      </c>
      <c r="G340">
        <v>0</v>
      </c>
      <c r="H340">
        <v>0</v>
      </c>
      <c r="I340" t="s">
        <v>684</v>
      </c>
      <c r="J340" s="1">
        <v>0</v>
      </c>
      <c r="K340" s="1">
        <v>0</v>
      </c>
      <c r="L340" s="1">
        <v>0</v>
      </c>
    </row>
    <row r="341" spans="1:12" x14ac:dyDescent="0.25">
      <c r="A341">
        <v>40</v>
      </c>
      <c r="B341">
        <v>18</v>
      </c>
      <c r="C341" t="s">
        <v>681</v>
      </c>
      <c r="D341" t="s">
        <v>632</v>
      </c>
      <c r="E341">
        <v>152</v>
      </c>
      <c r="F341">
        <v>0</v>
      </c>
      <c r="G341">
        <v>0</v>
      </c>
      <c r="H341">
        <v>0</v>
      </c>
      <c r="I341" t="s">
        <v>685</v>
      </c>
      <c r="J341" s="1">
        <v>0</v>
      </c>
      <c r="K341" s="1">
        <v>0</v>
      </c>
      <c r="L341" s="1">
        <v>0</v>
      </c>
    </row>
    <row r="342" spans="1:12" x14ac:dyDescent="0.25">
      <c r="A342">
        <v>40</v>
      </c>
      <c r="B342">
        <v>18</v>
      </c>
      <c r="C342" t="s">
        <v>679</v>
      </c>
      <c r="D342" t="s">
        <v>632</v>
      </c>
      <c r="E342">
        <v>152</v>
      </c>
      <c r="F342">
        <v>0</v>
      </c>
      <c r="G342">
        <v>0</v>
      </c>
      <c r="H342">
        <v>0</v>
      </c>
      <c r="I342" t="s">
        <v>685</v>
      </c>
      <c r="J342" s="1">
        <v>0</v>
      </c>
      <c r="K342" s="1">
        <v>0</v>
      </c>
      <c r="L342" s="1">
        <v>0</v>
      </c>
    </row>
    <row r="343" spans="1:12" x14ac:dyDescent="0.25">
      <c r="A343">
        <v>40</v>
      </c>
      <c r="B343">
        <v>18</v>
      </c>
      <c r="C343" t="s">
        <v>679</v>
      </c>
      <c r="D343" t="s">
        <v>632</v>
      </c>
      <c r="E343">
        <v>153</v>
      </c>
      <c r="F343">
        <v>0</v>
      </c>
      <c r="G343">
        <v>0</v>
      </c>
      <c r="H343">
        <v>0</v>
      </c>
      <c r="I343" t="s">
        <v>686</v>
      </c>
      <c r="J343" s="1">
        <v>0</v>
      </c>
      <c r="K343" s="1">
        <v>0</v>
      </c>
      <c r="L343" s="1">
        <v>0</v>
      </c>
    </row>
    <row r="344" spans="1:12" x14ac:dyDescent="0.25">
      <c r="A344">
        <v>40</v>
      </c>
      <c r="B344">
        <v>18</v>
      </c>
      <c r="C344" t="s">
        <v>681</v>
      </c>
      <c r="D344" t="s">
        <v>632</v>
      </c>
      <c r="E344">
        <v>153</v>
      </c>
      <c r="F344">
        <v>0</v>
      </c>
      <c r="G344">
        <v>0</v>
      </c>
      <c r="H344">
        <v>0</v>
      </c>
      <c r="I344" t="s">
        <v>686</v>
      </c>
      <c r="J344" s="1">
        <v>0</v>
      </c>
      <c r="K344" s="1">
        <v>0</v>
      </c>
      <c r="L344" s="1">
        <v>0</v>
      </c>
    </row>
    <row r="345" spans="1:12" x14ac:dyDescent="0.25">
      <c r="A345">
        <v>40</v>
      </c>
      <c r="B345">
        <v>18</v>
      </c>
      <c r="C345" t="s">
        <v>679</v>
      </c>
      <c r="D345" t="s">
        <v>632</v>
      </c>
      <c r="E345">
        <v>155</v>
      </c>
      <c r="F345">
        <v>0</v>
      </c>
      <c r="G345">
        <v>0</v>
      </c>
      <c r="H345">
        <v>0</v>
      </c>
      <c r="I345" t="s">
        <v>687</v>
      </c>
      <c r="J345" s="1">
        <v>0</v>
      </c>
      <c r="K345" s="1">
        <v>0</v>
      </c>
      <c r="L345" s="1">
        <v>0</v>
      </c>
    </row>
    <row r="346" spans="1:12" x14ac:dyDescent="0.25">
      <c r="A346">
        <v>40</v>
      </c>
      <c r="B346">
        <v>18</v>
      </c>
      <c r="C346" t="s">
        <v>681</v>
      </c>
      <c r="D346" t="s">
        <v>632</v>
      </c>
      <c r="E346">
        <v>155</v>
      </c>
      <c r="F346">
        <v>0</v>
      </c>
      <c r="G346">
        <v>0</v>
      </c>
      <c r="H346">
        <v>0</v>
      </c>
      <c r="I346" t="s">
        <v>687</v>
      </c>
      <c r="J346" s="1">
        <v>0</v>
      </c>
      <c r="K346" s="1">
        <v>0</v>
      </c>
      <c r="L346" s="1">
        <v>0</v>
      </c>
    </row>
    <row r="347" spans="1:12" x14ac:dyDescent="0.25">
      <c r="A347">
        <v>40</v>
      </c>
      <c r="B347">
        <v>18</v>
      </c>
      <c r="C347" t="s">
        <v>681</v>
      </c>
      <c r="D347" t="s">
        <v>632</v>
      </c>
      <c r="E347">
        <v>157</v>
      </c>
      <c r="F347">
        <v>0</v>
      </c>
      <c r="G347">
        <v>0</v>
      </c>
      <c r="H347">
        <v>0</v>
      </c>
      <c r="I347" t="s">
        <v>688</v>
      </c>
      <c r="J347" s="1">
        <v>0</v>
      </c>
      <c r="K347" s="1">
        <v>0</v>
      </c>
      <c r="L347" s="1">
        <v>0</v>
      </c>
    </row>
    <row r="348" spans="1:12" x14ac:dyDescent="0.25">
      <c r="A348">
        <v>40</v>
      </c>
      <c r="B348">
        <v>18</v>
      </c>
      <c r="C348" t="s">
        <v>679</v>
      </c>
      <c r="D348" t="s">
        <v>632</v>
      </c>
      <c r="E348">
        <v>157</v>
      </c>
      <c r="F348">
        <v>0</v>
      </c>
      <c r="G348">
        <v>0</v>
      </c>
      <c r="H348">
        <v>0</v>
      </c>
      <c r="I348" t="s">
        <v>688</v>
      </c>
      <c r="J348" s="1">
        <v>0</v>
      </c>
      <c r="K348" s="1">
        <v>0</v>
      </c>
      <c r="L348" s="1">
        <v>0</v>
      </c>
    </row>
    <row r="349" spans="1:12" x14ac:dyDescent="0.25">
      <c r="A349">
        <v>40</v>
      </c>
      <c r="B349">
        <v>18</v>
      </c>
      <c r="C349" t="s">
        <v>681</v>
      </c>
      <c r="D349" t="s">
        <v>632</v>
      </c>
      <c r="E349">
        <v>158</v>
      </c>
      <c r="F349">
        <v>0</v>
      </c>
      <c r="G349">
        <v>0</v>
      </c>
      <c r="H349">
        <v>0</v>
      </c>
      <c r="I349" t="s">
        <v>689</v>
      </c>
      <c r="J349" s="1">
        <v>0</v>
      </c>
      <c r="K349" s="1">
        <v>0</v>
      </c>
      <c r="L349" s="1">
        <v>0</v>
      </c>
    </row>
    <row r="350" spans="1:12" x14ac:dyDescent="0.25">
      <c r="A350">
        <v>40</v>
      </c>
      <c r="B350">
        <v>18</v>
      </c>
      <c r="C350" t="s">
        <v>679</v>
      </c>
      <c r="D350" t="s">
        <v>632</v>
      </c>
      <c r="E350">
        <v>158</v>
      </c>
      <c r="F350">
        <v>0</v>
      </c>
      <c r="G350">
        <v>0</v>
      </c>
      <c r="H350">
        <v>0</v>
      </c>
      <c r="I350" t="s">
        <v>689</v>
      </c>
      <c r="J350" s="1">
        <v>0</v>
      </c>
      <c r="K350" s="1">
        <v>0</v>
      </c>
      <c r="L350" s="1">
        <v>0</v>
      </c>
    </row>
    <row r="351" spans="1:12" x14ac:dyDescent="0.25">
      <c r="A351">
        <v>40</v>
      </c>
      <c r="B351">
        <v>18</v>
      </c>
      <c r="D351" t="s">
        <v>632</v>
      </c>
      <c r="E351">
        <v>0</v>
      </c>
      <c r="F351">
        <v>0</v>
      </c>
      <c r="G351">
        <v>0</v>
      </c>
      <c r="H351">
        <v>0</v>
      </c>
      <c r="I351" t="s">
        <v>690</v>
      </c>
      <c r="J351" s="1">
        <v>22623926.039999999</v>
      </c>
      <c r="K351" s="1">
        <v>35832842.329999998</v>
      </c>
      <c r="L351" s="1">
        <v>13208916.289999999</v>
      </c>
    </row>
    <row r="352" spans="1:12" x14ac:dyDescent="0.25">
      <c r="A352">
        <v>40</v>
      </c>
      <c r="B352">
        <v>18</v>
      </c>
      <c r="C352" t="s">
        <v>681</v>
      </c>
      <c r="D352" t="s">
        <v>640</v>
      </c>
      <c r="E352">
        <v>250</v>
      </c>
      <c r="F352">
        <v>0</v>
      </c>
      <c r="G352">
        <v>0</v>
      </c>
      <c r="H352">
        <v>0</v>
      </c>
      <c r="I352" t="s">
        <v>690</v>
      </c>
      <c r="J352" s="1">
        <v>22810627.789999999</v>
      </c>
      <c r="K352" s="1">
        <v>0</v>
      </c>
      <c r="L352" s="1">
        <v>-22810627.789999999</v>
      </c>
    </row>
    <row r="353" spans="1:12" x14ac:dyDescent="0.25">
      <c r="A353">
        <v>40</v>
      </c>
      <c r="B353">
        <v>18</v>
      </c>
      <c r="C353" t="s">
        <v>679</v>
      </c>
      <c r="D353" t="s">
        <v>640</v>
      </c>
      <c r="E353">
        <v>250</v>
      </c>
      <c r="F353">
        <v>0</v>
      </c>
      <c r="G353">
        <v>0</v>
      </c>
      <c r="H353">
        <v>0</v>
      </c>
      <c r="I353" t="s">
        <v>690</v>
      </c>
      <c r="J353" s="1">
        <v>0</v>
      </c>
      <c r="K353" s="1">
        <v>36019544.079999998</v>
      </c>
      <c r="L353" s="1">
        <v>36019544.079999998</v>
      </c>
    </row>
    <row r="354" spans="1:12" x14ac:dyDescent="0.25">
      <c r="A354">
        <v>40</v>
      </c>
      <c r="B354">
        <v>18</v>
      </c>
      <c r="C354" t="s">
        <v>675</v>
      </c>
      <c r="D354" t="s">
        <v>637</v>
      </c>
      <c r="E354">
        <v>500</v>
      </c>
      <c r="F354">
        <v>2</v>
      </c>
      <c r="G354">
        <v>3</v>
      </c>
      <c r="H354">
        <v>1</v>
      </c>
      <c r="I354" t="s">
        <v>723</v>
      </c>
      <c r="J354" s="1">
        <v>0</v>
      </c>
      <c r="K354" s="1">
        <v>186701.75</v>
      </c>
      <c r="L354" s="1">
        <v>186701.75</v>
      </c>
    </row>
    <row r="355" spans="1:12" x14ac:dyDescent="0.25">
      <c r="A355">
        <v>40</v>
      </c>
      <c r="B355">
        <v>18</v>
      </c>
      <c r="C355" t="s">
        <v>676</v>
      </c>
      <c r="D355" t="s">
        <v>637</v>
      </c>
      <c r="E355">
        <v>500</v>
      </c>
      <c r="F355">
        <v>2</v>
      </c>
      <c r="G355">
        <v>3</v>
      </c>
      <c r="H355">
        <v>1</v>
      </c>
      <c r="I355" t="s">
        <v>723</v>
      </c>
      <c r="J355" s="1">
        <v>186701.75</v>
      </c>
      <c r="K355" s="1">
        <v>0</v>
      </c>
      <c r="L355" s="1">
        <v>-186701.75</v>
      </c>
    </row>
    <row r="356" spans="1:12" x14ac:dyDescent="0.25">
      <c r="A356">
        <v>40</v>
      </c>
      <c r="B356">
        <v>18</v>
      </c>
      <c r="C356" t="s">
        <v>639</v>
      </c>
      <c r="D356" t="s">
        <v>637</v>
      </c>
      <c r="E356">
        <v>600</v>
      </c>
      <c r="F356">
        <v>11</v>
      </c>
      <c r="G356">
        <v>4</v>
      </c>
      <c r="H356">
        <v>0</v>
      </c>
      <c r="J356" s="1">
        <v>0</v>
      </c>
      <c r="K356" s="1">
        <v>0</v>
      </c>
      <c r="L356" s="1">
        <v>0</v>
      </c>
    </row>
    <row r="357" spans="1:12" x14ac:dyDescent="0.25">
      <c r="A357">
        <v>40</v>
      </c>
      <c r="B357">
        <v>18</v>
      </c>
      <c r="C357" t="s">
        <v>639</v>
      </c>
      <c r="D357" t="s">
        <v>637</v>
      </c>
      <c r="E357">
        <v>600</v>
      </c>
      <c r="F357">
        <v>25</v>
      </c>
      <c r="G357">
        <v>1</v>
      </c>
      <c r="H357">
        <v>2</v>
      </c>
      <c r="I357" t="s">
        <v>724</v>
      </c>
      <c r="J357" s="1">
        <v>0</v>
      </c>
      <c r="K357" s="1">
        <v>0</v>
      </c>
      <c r="L357" s="1">
        <v>0</v>
      </c>
    </row>
    <row r="358" spans="1:12" x14ac:dyDescent="0.25">
      <c r="A358">
        <v>40</v>
      </c>
      <c r="B358">
        <v>18</v>
      </c>
      <c r="C358" t="s">
        <v>639</v>
      </c>
      <c r="D358" t="s">
        <v>637</v>
      </c>
      <c r="E358">
        <v>600</v>
      </c>
      <c r="F358">
        <v>25</v>
      </c>
      <c r="G358">
        <v>2</v>
      </c>
      <c r="H358">
        <v>2</v>
      </c>
      <c r="I358" t="s">
        <v>724</v>
      </c>
      <c r="J358" s="1">
        <v>0</v>
      </c>
      <c r="K358" s="1">
        <v>0</v>
      </c>
      <c r="L358" s="1">
        <v>0</v>
      </c>
    </row>
    <row r="359" spans="1:12" x14ac:dyDescent="0.25">
      <c r="A359">
        <v>40</v>
      </c>
      <c r="B359">
        <v>18</v>
      </c>
      <c r="C359" t="s">
        <v>639</v>
      </c>
      <c r="D359" t="s">
        <v>637</v>
      </c>
      <c r="E359">
        <v>600</v>
      </c>
      <c r="F359">
        <v>25</v>
      </c>
      <c r="G359">
        <v>3</v>
      </c>
      <c r="H359">
        <v>2</v>
      </c>
      <c r="I359" t="s">
        <v>724</v>
      </c>
      <c r="J359" s="1">
        <v>0</v>
      </c>
      <c r="K359" s="1">
        <v>0</v>
      </c>
      <c r="L359" s="1">
        <v>0</v>
      </c>
    </row>
    <row r="360" spans="1:12" x14ac:dyDescent="0.25">
      <c r="A360">
        <v>40</v>
      </c>
      <c r="B360">
        <v>18</v>
      </c>
      <c r="C360" t="s">
        <v>639</v>
      </c>
      <c r="D360" t="s">
        <v>637</v>
      </c>
      <c r="E360">
        <v>600</v>
      </c>
      <c r="F360">
        <v>25</v>
      </c>
      <c r="G360">
        <v>4</v>
      </c>
      <c r="H360">
        <v>2</v>
      </c>
      <c r="I360" t="s">
        <v>724</v>
      </c>
      <c r="J360" s="1">
        <v>0</v>
      </c>
      <c r="K360" s="1">
        <v>0</v>
      </c>
      <c r="L360" s="1">
        <v>0</v>
      </c>
    </row>
    <row r="361" spans="1:12" x14ac:dyDescent="0.25">
      <c r="A361">
        <v>40</v>
      </c>
      <c r="B361">
        <v>18</v>
      </c>
      <c r="C361" t="s">
        <v>639</v>
      </c>
      <c r="D361" t="s">
        <v>637</v>
      </c>
      <c r="E361">
        <v>600</v>
      </c>
      <c r="F361">
        <v>25</v>
      </c>
      <c r="G361">
        <v>5</v>
      </c>
      <c r="H361">
        <v>2</v>
      </c>
      <c r="I361" t="s">
        <v>724</v>
      </c>
      <c r="J361" s="1">
        <v>0</v>
      </c>
      <c r="K361" s="1">
        <v>0</v>
      </c>
      <c r="L361" s="1">
        <v>0</v>
      </c>
    </row>
    <row r="362" spans="1:12" x14ac:dyDescent="0.25">
      <c r="A362">
        <v>40</v>
      </c>
      <c r="B362">
        <v>18</v>
      </c>
      <c r="D362" t="s">
        <v>632</v>
      </c>
      <c r="E362">
        <v>0</v>
      </c>
      <c r="F362">
        <v>0</v>
      </c>
      <c r="G362">
        <v>0</v>
      </c>
      <c r="H362">
        <v>0</v>
      </c>
      <c r="I362" t="s">
        <v>695</v>
      </c>
      <c r="J362" s="1">
        <v>-42244</v>
      </c>
      <c r="K362" s="1">
        <v>-42244</v>
      </c>
      <c r="L362" s="1">
        <v>0</v>
      </c>
    </row>
    <row r="363" spans="1:12" x14ac:dyDescent="0.25">
      <c r="A363">
        <v>40</v>
      </c>
      <c r="B363">
        <v>18</v>
      </c>
      <c r="C363" t="s">
        <v>681</v>
      </c>
      <c r="D363" t="s">
        <v>640</v>
      </c>
      <c r="E363">
        <v>251</v>
      </c>
      <c r="F363">
        <v>0</v>
      </c>
      <c r="G363">
        <v>0</v>
      </c>
      <c r="H363">
        <v>0</v>
      </c>
      <c r="I363" t="s">
        <v>695</v>
      </c>
      <c r="J363" s="1">
        <v>0</v>
      </c>
      <c r="K363" s="1">
        <v>0</v>
      </c>
      <c r="L363" s="1">
        <v>0</v>
      </c>
    </row>
    <row r="364" spans="1:12" x14ac:dyDescent="0.25">
      <c r="A364">
        <v>40</v>
      </c>
      <c r="B364">
        <v>18</v>
      </c>
      <c r="C364" t="s">
        <v>679</v>
      </c>
      <c r="D364" t="s">
        <v>640</v>
      </c>
      <c r="E364">
        <v>251</v>
      </c>
      <c r="F364">
        <v>0</v>
      </c>
      <c r="G364">
        <v>0</v>
      </c>
      <c r="H364">
        <v>0</v>
      </c>
      <c r="I364" t="s">
        <v>695</v>
      </c>
      <c r="J364" s="1">
        <v>0</v>
      </c>
      <c r="K364" s="1">
        <v>0</v>
      </c>
      <c r="L364" s="1">
        <v>0</v>
      </c>
    </row>
    <row r="365" spans="1:12" x14ac:dyDescent="0.25">
      <c r="A365">
        <v>40</v>
      </c>
      <c r="B365">
        <v>18</v>
      </c>
      <c r="C365" t="s">
        <v>676</v>
      </c>
      <c r="D365" t="s">
        <v>637</v>
      </c>
      <c r="E365">
        <v>257</v>
      </c>
      <c r="F365">
        <v>1</v>
      </c>
      <c r="G365">
        <v>0</v>
      </c>
      <c r="H365">
        <v>0</v>
      </c>
      <c r="I365" t="s">
        <v>696</v>
      </c>
      <c r="J365" s="1">
        <v>42244</v>
      </c>
      <c r="K365" s="1">
        <v>0</v>
      </c>
      <c r="L365" s="1">
        <v>-42244</v>
      </c>
    </row>
    <row r="366" spans="1:12" x14ac:dyDescent="0.25">
      <c r="A366">
        <v>40</v>
      </c>
      <c r="B366">
        <v>18</v>
      </c>
      <c r="C366" t="s">
        <v>675</v>
      </c>
      <c r="D366" t="s">
        <v>637</v>
      </c>
      <c r="E366">
        <v>257</v>
      </c>
      <c r="F366">
        <v>1</v>
      </c>
      <c r="G366">
        <v>0</v>
      </c>
      <c r="H366">
        <v>0</v>
      </c>
      <c r="I366" t="s">
        <v>696</v>
      </c>
      <c r="J366" s="1">
        <v>0</v>
      </c>
      <c r="K366" s="1">
        <v>42244</v>
      </c>
      <c r="L366" s="1">
        <v>42244</v>
      </c>
    </row>
    <row r="367" spans="1:12" x14ac:dyDescent="0.25">
      <c r="A367">
        <v>40</v>
      </c>
      <c r="B367">
        <v>18</v>
      </c>
      <c r="C367" t="s">
        <v>675</v>
      </c>
      <c r="D367" t="s">
        <v>637</v>
      </c>
      <c r="E367">
        <v>258</v>
      </c>
      <c r="F367">
        <v>1</v>
      </c>
      <c r="G367">
        <v>0</v>
      </c>
      <c r="H367">
        <v>0</v>
      </c>
      <c r="I367" t="s">
        <v>696</v>
      </c>
      <c r="J367" s="1">
        <v>0</v>
      </c>
      <c r="K367" s="1">
        <v>0</v>
      </c>
      <c r="L367" s="1">
        <v>0</v>
      </c>
    </row>
    <row r="368" spans="1:12" x14ac:dyDescent="0.25">
      <c r="A368">
        <v>40</v>
      </c>
      <c r="B368">
        <v>18</v>
      </c>
      <c r="C368" t="s">
        <v>676</v>
      </c>
      <c r="D368" t="s">
        <v>637</v>
      </c>
      <c r="E368">
        <v>258</v>
      </c>
      <c r="F368">
        <v>1</v>
      </c>
      <c r="G368">
        <v>0</v>
      </c>
      <c r="H368">
        <v>0</v>
      </c>
      <c r="I368" t="s">
        <v>696</v>
      </c>
      <c r="J368" s="1">
        <v>0</v>
      </c>
      <c r="K368" s="1">
        <v>0</v>
      </c>
      <c r="L368" s="1">
        <v>0</v>
      </c>
    </row>
    <row r="369" spans="1:12" x14ac:dyDescent="0.25">
      <c r="A369">
        <v>40</v>
      </c>
      <c r="B369">
        <v>18</v>
      </c>
      <c r="C369" t="s">
        <v>675</v>
      </c>
      <c r="D369" t="s">
        <v>637</v>
      </c>
      <c r="E369">
        <v>500</v>
      </c>
      <c r="F369">
        <v>2</v>
      </c>
      <c r="G369">
        <v>3</v>
      </c>
      <c r="H369">
        <v>2</v>
      </c>
      <c r="I369" t="s">
        <v>696</v>
      </c>
      <c r="J369" s="1">
        <v>0</v>
      </c>
      <c r="K369" s="1">
        <v>0</v>
      </c>
      <c r="L369" s="1">
        <v>0</v>
      </c>
    </row>
    <row r="370" spans="1:12" x14ac:dyDescent="0.25">
      <c r="A370">
        <v>40</v>
      </c>
      <c r="B370">
        <v>18</v>
      </c>
      <c r="C370" t="s">
        <v>676</v>
      </c>
      <c r="D370" t="s">
        <v>637</v>
      </c>
      <c r="E370">
        <v>500</v>
      </c>
      <c r="F370">
        <v>2</v>
      </c>
      <c r="G370">
        <v>3</v>
      </c>
      <c r="H370">
        <v>2</v>
      </c>
      <c r="I370" t="s">
        <v>696</v>
      </c>
      <c r="J370" s="1">
        <v>0</v>
      </c>
      <c r="K370" s="1">
        <v>0</v>
      </c>
      <c r="L370" s="1">
        <v>0</v>
      </c>
    </row>
    <row r="371" spans="1:12" x14ac:dyDescent="0.25">
      <c r="A371">
        <v>40</v>
      </c>
      <c r="B371">
        <v>18</v>
      </c>
      <c r="C371" t="s">
        <v>639</v>
      </c>
      <c r="D371" t="s">
        <v>637</v>
      </c>
      <c r="E371">
        <v>600</v>
      </c>
      <c r="F371">
        <v>25</v>
      </c>
      <c r="G371">
        <v>1</v>
      </c>
      <c r="H371">
        <v>3</v>
      </c>
      <c r="I371" t="s">
        <v>725</v>
      </c>
      <c r="J371" s="1">
        <v>0</v>
      </c>
      <c r="K371" s="1">
        <v>0</v>
      </c>
      <c r="L371" s="1">
        <v>0</v>
      </c>
    </row>
    <row r="372" spans="1:12" x14ac:dyDescent="0.25">
      <c r="A372">
        <v>40</v>
      </c>
      <c r="B372">
        <v>18</v>
      </c>
      <c r="C372" t="s">
        <v>639</v>
      </c>
      <c r="D372" t="s">
        <v>637</v>
      </c>
      <c r="E372">
        <v>600</v>
      </c>
      <c r="F372">
        <v>25</v>
      </c>
      <c r="G372">
        <v>2</v>
      </c>
      <c r="H372">
        <v>3</v>
      </c>
      <c r="I372" t="s">
        <v>725</v>
      </c>
      <c r="J372" s="1">
        <v>0</v>
      </c>
      <c r="K372" s="1">
        <v>0</v>
      </c>
      <c r="L372" s="1">
        <v>0</v>
      </c>
    </row>
    <row r="373" spans="1:12" x14ac:dyDescent="0.25">
      <c r="A373">
        <v>40</v>
      </c>
      <c r="B373">
        <v>18</v>
      </c>
      <c r="C373" t="s">
        <v>639</v>
      </c>
      <c r="D373" t="s">
        <v>637</v>
      </c>
      <c r="E373">
        <v>600</v>
      </c>
      <c r="F373">
        <v>25</v>
      </c>
      <c r="G373">
        <v>3</v>
      </c>
      <c r="H373">
        <v>3</v>
      </c>
      <c r="I373" t="s">
        <v>725</v>
      </c>
      <c r="J373" s="1">
        <v>0</v>
      </c>
      <c r="K373" s="1">
        <v>0</v>
      </c>
      <c r="L373" s="1">
        <v>0</v>
      </c>
    </row>
    <row r="374" spans="1:12" x14ac:dyDescent="0.25">
      <c r="A374">
        <v>40</v>
      </c>
      <c r="B374">
        <v>18</v>
      </c>
      <c r="C374" t="s">
        <v>639</v>
      </c>
      <c r="D374" t="s">
        <v>637</v>
      </c>
      <c r="E374">
        <v>600</v>
      </c>
      <c r="F374">
        <v>25</v>
      </c>
      <c r="G374">
        <v>4</v>
      </c>
      <c r="H374">
        <v>3</v>
      </c>
      <c r="I374" t="s">
        <v>725</v>
      </c>
      <c r="J374" s="1">
        <v>0</v>
      </c>
      <c r="K374" s="1">
        <v>0</v>
      </c>
      <c r="L374" s="1">
        <v>0</v>
      </c>
    </row>
    <row r="375" spans="1:12" x14ac:dyDescent="0.25">
      <c r="A375">
        <v>40</v>
      </c>
      <c r="B375">
        <v>18</v>
      </c>
      <c r="C375" t="s">
        <v>639</v>
      </c>
      <c r="D375" t="s">
        <v>637</v>
      </c>
      <c r="E375">
        <v>600</v>
      </c>
      <c r="F375">
        <v>25</v>
      </c>
      <c r="G375">
        <v>5</v>
      </c>
      <c r="H375">
        <v>3</v>
      </c>
      <c r="I375" t="s">
        <v>725</v>
      </c>
      <c r="J375" s="1">
        <v>0</v>
      </c>
      <c r="K375" s="1">
        <v>0</v>
      </c>
      <c r="L375" s="1">
        <v>0</v>
      </c>
    </row>
    <row r="376" spans="1:12" x14ac:dyDescent="0.25">
      <c r="A376">
        <v>40</v>
      </c>
      <c r="B376">
        <v>18</v>
      </c>
      <c r="C376" t="s">
        <v>636</v>
      </c>
      <c r="D376" t="s">
        <v>640</v>
      </c>
      <c r="E376">
        <v>630</v>
      </c>
      <c r="F376">
        <v>13</v>
      </c>
      <c r="G376">
        <v>1</v>
      </c>
      <c r="H376">
        <v>1</v>
      </c>
      <c r="I376" t="s">
        <v>726</v>
      </c>
      <c r="J376" s="1">
        <v>0</v>
      </c>
      <c r="K376" s="1">
        <v>0</v>
      </c>
      <c r="L376" s="1">
        <v>0</v>
      </c>
    </row>
    <row r="377" spans="1:12" x14ac:dyDescent="0.25">
      <c r="A377">
        <v>40</v>
      </c>
      <c r="B377">
        <v>18</v>
      </c>
      <c r="D377" t="s">
        <v>632</v>
      </c>
      <c r="E377">
        <v>0</v>
      </c>
      <c r="F377">
        <v>0</v>
      </c>
      <c r="G377">
        <v>0</v>
      </c>
      <c r="H377">
        <v>0</v>
      </c>
      <c r="I377" t="s">
        <v>697</v>
      </c>
      <c r="J377" s="1">
        <v>28588510.609999999</v>
      </c>
      <c r="K377" s="1">
        <v>32984200.52</v>
      </c>
      <c r="L377" s="1">
        <v>4395689.91</v>
      </c>
    </row>
    <row r="378" spans="1:12" x14ac:dyDescent="0.25">
      <c r="A378">
        <v>40</v>
      </c>
      <c r="B378">
        <v>18</v>
      </c>
      <c r="C378" t="s">
        <v>681</v>
      </c>
      <c r="D378" t="s">
        <v>640</v>
      </c>
      <c r="E378">
        <v>252</v>
      </c>
      <c r="F378">
        <v>0</v>
      </c>
      <c r="G378">
        <v>0</v>
      </c>
      <c r="H378">
        <v>0</v>
      </c>
      <c r="I378" t="s">
        <v>697</v>
      </c>
      <c r="J378" s="1">
        <v>64203329.359999999</v>
      </c>
      <c r="K378" s="1">
        <v>0</v>
      </c>
      <c r="L378" s="1">
        <v>-64203329.359999999</v>
      </c>
    </row>
    <row r="379" spans="1:12" x14ac:dyDescent="0.25">
      <c r="A379">
        <v>40</v>
      </c>
      <c r="B379">
        <v>18</v>
      </c>
      <c r="C379" t="s">
        <v>679</v>
      </c>
      <c r="D379" t="s">
        <v>640</v>
      </c>
      <c r="E379">
        <v>252</v>
      </c>
      <c r="F379">
        <v>0</v>
      </c>
      <c r="G379">
        <v>0</v>
      </c>
      <c r="H379">
        <v>0</v>
      </c>
      <c r="I379" t="s">
        <v>697</v>
      </c>
      <c r="J379" s="1">
        <v>0</v>
      </c>
      <c r="K379" s="1">
        <v>68594971.870000005</v>
      </c>
      <c r="L379" s="1">
        <v>68594971.870000005</v>
      </c>
    </row>
    <row r="380" spans="1:12" x14ac:dyDescent="0.25">
      <c r="A380">
        <v>40</v>
      </c>
      <c r="B380">
        <v>18</v>
      </c>
      <c r="C380" t="s">
        <v>675</v>
      </c>
      <c r="D380" t="s">
        <v>637</v>
      </c>
      <c r="E380">
        <v>257</v>
      </c>
      <c r="F380">
        <v>2</v>
      </c>
      <c r="G380">
        <v>0</v>
      </c>
      <c r="H380">
        <v>0</v>
      </c>
      <c r="I380" t="s">
        <v>314</v>
      </c>
      <c r="J380" s="1">
        <v>0</v>
      </c>
      <c r="K380" s="1">
        <v>27661477.370000001</v>
      </c>
      <c r="L380" s="1">
        <v>27661477.370000001</v>
      </c>
    </row>
    <row r="381" spans="1:12" x14ac:dyDescent="0.25">
      <c r="A381">
        <v>40</v>
      </c>
      <c r="B381">
        <v>18</v>
      </c>
      <c r="C381" t="s">
        <v>676</v>
      </c>
      <c r="D381" t="s">
        <v>637</v>
      </c>
      <c r="E381">
        <v>257</v>
      </c>
      <c r="F381">
        <v>2</v>
      </c>
      <c r="G381">
        <v>0</v>
      </c>
      <c r="H381">
        <v>0</v>
      </c>
      <c r="I381" t="s">
        <v>314</v>
      </c>
      <c r="J381" s="1">
        <v>27661477.370000001</v>
      </c>
      <c r="K381" s="1">
        <v>0</v>
      </c>
      <c r="L381" s="1">
        <v>-27661477.370000001</v>
      </c>
    </row>
    <row r="382" spans="1:12" x14ac:dyDescent="0.25">
      <c r="A382">
        <v>40</v>
      </c>
      <c r="B382">
        <v>18</v>
      </c>
      <c r="C382" t="s">
        <v>676</v>
      </c>
      <c r="D382" t="s">
        <v>637</v>
      </c>
      <c r="E382">
        <v>258</v>
      </c>
      <c r="F382">
        <v>2</v>
      </c>
      <c r="G382">
        <v>0</v>
      </c>
      <c r="H382">
        <v>0</v>
      </c>
      <c r="I382" t="s">
        <v>314</v>
      </c>
      <c r="J382" s="1">
        <v>0</v>
      </c>
      <c r="K382" s="1">
        <v>0</v>
      </c>
      <c r="L382" s="1">
        <v>0</v>
      </c>
    </row>
    <row r="383" spans="1:12" x14ac:dyDescent="0.25">
      <c r="A383">
        <v>40</v>
      </c>
      <c r="B383">
        <v>18</v>
      </c>
      <c r="C383" t="s">
        <v>675</v>
      </c>
      <c r="D383" t="s">
        <v>637</v>
      </c>
      <c r="E383">
        <v>258</v>
      </c>
      <c r="F383">
        <v>2</v>
      </c>
      <c r="G383">
        <v>0</v>
      </c>
      <c r="H383">
        <v>0</v>
      </c>
      <c r="I383" t="s">
        <v>314</v>
      </c>
      <c r="J383" s="1">
        <v>0</v>
      </c>
      <c r="K383" s="1">
        <v>0</v>
      </c>
      <c r="L383" s="1">
        <v>0</v>
      </c>
    </row>
    <row r="384" spans="1:12" x14ac:dyDescent="0.25">
      <c r="A384">
        <v>40</v>
      </c>
      <c r="B384">
        <v>18</v>
      </c>
      <c r="C384" t="s">
        <v>676</v>
      </c>
      <c r="D384" t="s">
        <v>637</v>
      </c>
      <c r="E384">
        <v>500</v>
      </c>
      <c r="F384">
        <v>2</v>
      </c>
      <c r="G384">
        <v>3</v>
      </c>
      <c r="H384">
        <v>3</v>
      </c>
      <c r="I384" t="s">
        <v>723</v>
      </c>
      <c r="J384" s="1">
        <v>7953341.3799999999</v>
      </c>
      <c r="K384" s="1">
        <v>0</v>
      </c>
      <c r="L384" s="1">
        <v>-7953341.3799999999</v>
      </c>
    </row>
    <row r="385" spans="1:12" x14ac:dyDescent="0.25">
      <c r="A385">
        <v>40</v>
      </c>
      <c r="B385">
        <v>18</v>
      </c>
      <c r="C385" t="s">
        <v>675</v>
      </c>
      <c r="D385" t="s">
        <v>637</v>
      </c>
      <c r="E385">
        <v>500</v>
      </c>
      <c r="F385">
        <v>2</v>
      </c>
      <c r="G385">
        <v>3</v>
      </c>
      <c r="H385">
        <v>3</v>
      </c>
      <c r="I385" t="s">
        <v>723</v>
      </c>
      <c r="J385" s="1">
        <v>0</v>
      </c>
      <c r="K385" s="1">
        <v>7953341.3799999999</v>
      </c>
      <c r="L385" s="1">
        <v>7953341.3799999999</v>
      </c>
    </row>
    <row r="386" spans="1:12" x14ac:dyDescent="0.25">
      <c r="A386">
        <v>40</v>
      </c>
      <c r="B386">
        <v>18</v>
      </c>
      <c r="C386" t="s">
        <v>639</v>
      </c>
      <c r="D386" t="s">
        <v>637</v>
      </c>
      <c r="E386">
        <v>600</v>
      </c>
      <c r="F386">
        <v>25</v>
      </c>
      <c r="G386">
        <v>1</v>
      </c>
      <c r="H386">
        <v>4</v>
      </c>
      <c r="I386" t="s">
        <v>727</v>
      </c>
      <c r="J386" s="1">
        <v>0</v>
      </c>
      <c r="K386" s="1">
        <v>0</v>
      </c>
      <c r="L386" s="1">
        <v>0</v>
      </c>
    </row>
    <row r="387" spans="1:12" x14ac:dyDescent="0.25">
      <c r="A387">
        <v>40</v>
      </c>
      <c r="B387">
        <v>18</v>
      </c>
      <c r="C387" t="s">
        <v>639</v>
      </c>
      <c r="D387" t="s">
        <v>637</v>
      </c>
      <c r="E387">
        <v>600</v>
      </c>
      <c r="F387">
        <v>25</v>
      </c>
      <c r="G387">
        <v>2</v>
      </c>
      <c r="H387">
        <v>4</v>
      </c>
      <c r="I387" t="s">
        <v>727</v>
      </c>
      <c r="J387" s="1">
        <v>0</v>
      </c>
      <c r="K387" s="1">
        <v>0</v>
      </c>
      <c r="L387" s="1">
        <v>0</v>
      </c>
    </row>
    <row r="388" spans="1:12" x14ac:dyDescent="0.25">
      <c r="A388">
        <v>40</v>
      </c>
      <c r="B388">
        <v>18</v>
      </c>
      <c r="C388" t="s">
        <v>639</v>
      </c>
      <c r="D388" t="s">
        <v>637</v>
      </c>
      <c r="E388">
        <v>600</v>
      </c>
      <c r="F388">
        <v>25</v>
      </c>
      <c r="G388">
        <v>3</v>
      </c>
      <c r="H388">
        <v>4</v>
      </c>
      <c r="I388" t="s">
        <v>727</v>
      </c>
      <c r="J388" s="1">
        <v>0</v>
      </c>
      <c r="K388" s="1">
        <v>0</v>
      </c>
      <c r="L388" s="1">
        <v>0</v>
      </c>
    </row>
    <row r="389" spans="1:12" x14ac:dyDescent="0.25">
      <c r="A389">
        <v>40</v>
      </c>
      <c r="B389">
        <v>18</v>
      </c>
      <c r="C389" t="s">
        <v>639</v>
      </c>
      <c r="D389" t="s">
        <v>637</v>
      </c>
      <c r="E389">
        <v>600</v>
      </c>
      <c r="F389">
        <v>25</v>
      </c>
      <c r="G389">
        <v>4</v>
      </c>
      <c r="H389">
        <v>4</v>
      </c>
      <c r="I389" t="s">
        <v>727</v>
      </c>
      <c r="J389" s="1">
        <v>0</v>
      </c>
      <c r="K389" s="1">
        <v>0</v>
      </c>
      <c r="L389" s="1">
        <v>0</v>
      </c>
    </row>
    <row r="390" spans="1:12" x14ac:dyDescent="0.25">
      <c r="A390">
        <v>40</v>
      </c>
      <c r="B390">
        <v>18</v>
      </c>
      <c r="C390" t="s">
        <v>639</v>
      </c>
      <c r="D390" t="s">
        <v>637</v>
      </c>
      <c r="E390">
        <v>600</v>
      </c>
      <c r="F390">
        <v>25</v>
      </c>
      <c r="G390">
        <v>5</v>
      </c>
      <c r="H390">
        <v>4</v>
      </c>
      <c r="I390" t="s">
        <v>727</v>
      </c>
      <c r="J390" s="1">
        <v>0</v>
      </c>
      <c r="K390" s="1">
        <v>0</v>
      </c>
      <c r="L390" s="1">
        <v>0</v>
      </c>
    </row>
    <row r="391" spans="1:12" x14ac:dyDescent="0.25">
      <c r="A391">
        <v>40</v>
      </c>
      <c r="B391">
        <v>18</v>
      </c>
      <c r="C391" t="s">
        <v>636</v>
      </c>
      <c r="D391" t="s">
        <v>640</v>
      </c>
      <c r="E391">
        <v>630</v>
      </c>
      <c r="F391">
        <v>13</v>
      </c>
      <c r="G391">
        <v>1</v>
      </c>
      <c r="H391">
        <v>2</v>
      </c>
      <c r="I391" t="s">
        <v>478</v>
      </c>
      <c r="J391" s="1">
        <v>0</v>
      </c>
      <c r="K391" s="1">
        <v>4047.4</v>
      </c>
      <c r="L391" s="1">
        <v>4047.4</v>
      </c>
    </row>
    <row r="392" spans="1:12" x14ac:dyDescent="0.25">
      <c r="A392">
        <v>40</v>
      </c>
      <c r="B392">
        <v>18</v>
      </c>
      <c r="D392" t="s">
        <v>632</v>
      </c>
      <c r="E392">
        <v>0</v>
      </c>
      <c r="F392">
        <v>0</v>
      </c>
      <c r="G392">
        <v>0</v>
      </c>
      <c r="H392">
        <v>0</v>
      </c>
      <c r="I392" t="s">
        <v>699</v>
      </c>
      <c r="J392" s="1">
        <v>-3947505.71</v>
      </c>
      <c r="K392" s="1">
        <v>-3808938.05</v>
      </c>
      <c r="L392" s="1">
        <v>138567.66</v>
      </c>
    </row>
    <row r="393" spans="1:12" x14ac:dyDescent="0.25">
      <c r="A393">
        <v>40</v>
      </c>
      <c r="B393">
        <v>18</v>
      </c>
      <c r="C393" t="s">
        <v>681</v>
      </c>
      <c r="D393" t="s">
        <v>640</v>
      </c>
      <c r="E393">
        <v>253</v>
      </c>
      <c r="F393">
        <v>0</v>
      </c>
      <c r="G393">
        <v>0</v>
      </c>
      <c r="H393">
        <v>0</v>
      </c>
      <c r="I393" t="s">
        <v>699</v>
      </c>
      <c r="J393" s="1">
        <v>7009077.3799999999</v>
      </c>
      <c r="K393" s="1">
        <v>0</v>
      </c>
      <c r="L393" s="1">
        <v>-7009077.3799999999</v>
      </c>
    </row>
    <row r="394" spans="1:12" x14ac:dyDescent="0.25">
      <c r="A394">
        <v>40</v>
      </c>
      <c r="B394">
        <v>18</v>
      </c>
      <c r="C394" t="s">
        <v>679</v>
      </c>
      <c r="D394" t="s">
        <v>640</v>
      </c>
      <c r="E394">
        <v>253</v>
      </c>
      <c r="F394">
        <v>0</v>
      </c>
      <c r="G394">
        <v>0</v>
      </c>
      <c r="H394">
        <v>0</v>
      </c>
      <c r="I394" t="s">
        <v>699</v>
      </c>
      <c r="J394" s="1">
        <v>0</v>
      </c>
      <c r="K394" s="1">
        <v>7174605.8499999996</v>
      </c>
      <c r="L394" s="1">
        <v>7174605.8499999996</v>
      </c>
    </row>
    <row r="395" spans="1:12" x14ac:dyDescent="0.25">
      <c r="A395">
        <v>40</v>
      </c>
      <c r="B395">
        <v>18</v>
      </c>
      <c r="C395" t="s">
        <v>675</v>
      </c>
      <c r="D395" t="s">
        <v>637</v>
      </c>
      <c r="E395">
        <v>257</v>
      </c>
      <c r="F395">
        <v>3</v>
      </c>
      <c r="G395">
        <v>0</v>
      </c>
      <c r="H395">
        <v>0</v>
      </c>
      <c r="I395" t="s">
        <v>315</v>
      </c>
      <c r="J395" s="1">
        <v>0</v>
      </c>
      <c r="K395" s="1">
        <v>5803806.7400000002</v>
      </c>
      <c r="L395" s="1">
        <v>5803806.7400000002</v>
      </c>
    </row>
    <row r="396" spans="1:12" x14ac:dyDescent="0.25">
      <c r="A396">
        <v>40</v>
      </c>
      <c r="B396">
        <v>18</v>
      </c>
      <c r="C396" t="s">
        <v>676</v>
      </c>
      <c r="D396" t="s">
        <v>637</v>
      </c>
      <c r="E396">
        <v>257</v>
      </c>
      <c r="F396">
        <v>3</v>
      </c>
      <c r="G396">
        <v>0</v>
      </c>
      <c r="H396">
        <v>0</v>
      </c>
      <c r="I396" t="s">
        <v>315</v>
      </c>
      <c r="J396" s="1">
        <v>5661901.1900000004</v>
      </c>
      <c r="K396" s="1">
        <v>0</v>
      </c>
      <c r="L396" s="1">
        <v>-5661901.1900000004</v>
      </c>
    </row>
    <row r="397" spans="1:12" x14ac:dyDescent="0.25">
      <c r="A397">
        <v>40</v>
      </c>
      <c r="B397">
        <v>18</v>
      </c>
      <c r="C397" t="s">
        <v>676</v>
      </c>
      <c r="D397" t="s">
        <v>637</v>
      </c>
      <c r="E397">
        <v>258</v>
      </c>
      <c r="F397">
        <v>3</v>
      </c>
      <c r="G397">
        <v>0</v>
      </c>
      <c r="H397">
        <v>0</v>
      </c>
      <c r="I397" t="s">
        <v>315</v>
      </c>
      <c r="J397" s="1">
        <v>0</v>
      </c>
      <c r="K397" s="1">
        <v>0</v>
      </c>
      <c r="L397" s="1">
        <v>0</v>
      </c>
    </row>
    <row r="398" spans="1:12" x14ac:dyDescent="0.25">
      <c r="A398">
        <v>40</v>
      </c>
      <c r="B398">
        <v>18</v>
      </c>
      <c r="C398" t="s">
        <v>675</v>
      </c>
      <c r="D398" t="s">
        <v>637</v>
      </c>
      <c r="E398">
        <v>258</v>
      </c>
      <c r="F398">
        <v>3</v>
      </c>
      <c r="G398">
        <v>0</v>
      </c>
      <c r="H398">
        <v>0</v>
      </c>
      <c r="I398" t="s">
        <v>315</v>
      </c>
      <c r="J398" s="1">
        <v>0</v>
      </c>
      <c r="K398" s="1">
        <v>0</v>
      </c>
      <c r="L398" s="1">
        <v>0</v>
      </c>
    </row>
    <row r="399" spans="1:12" x14ac:dyDescent="0.25">
      <c r="A399">
        <v>40</v>
      </c>
      <c r="B399">
        <v>18</v>
      </c>
      <c r="C399" t="s">
        <v>676</v>
      </c>
      <c r="D399" t="s">
        <v>637</v>
      </c>
      <c r="E399">
        <v>500</v>
      </c>
      <c r="F399">
        <v>2</v>
      </c>
      <c r="G399">
        <v>3</v>
      </c>
      <c r="H399">
        <v>4</v>
      </c>
      <c r="I399" t="s">
        <v>723</v>
      </c>
      <c r="J399" s="1">
        <v>5294681.9000000004</v>
      </c>
      <c r="K399" s="1">
        <v>0</v>
      </c>
      <c r="L399" s="1">
        <v>-5294681.9000000004</v>
      </c>
    </row>
    <row r="400" spans="1:12" x14ac:dyDescent="0.25">
      <c r="A400">
        <v>40</v>
      </c>
      <c r="B400">
        <v>18</v>
      </c>
      <c r="C400" t="s">
        <v>675</v>
      </c>
      <c r="D400" t="s">
        <v>637</v>
      </c>
      <c r="E400">
        <v>500</v>
      </c>
      <c r="F400">
        <v>2</v>
      </c>
      <c r="G400">
        <v>3</v>
      </c>
      <c r="H400">
        <v>4</v>
      </c>
      <c r="I400" t="s">
        <v>723</v>
      </c>
      <c r="J400" s="1">
        <v>0</v>
      </c>
      <c r="K400" s="1">
        <v>5294681.9000000004</v>
      </c>
      <c r="L400" s="1">
        <v>5294681.9000000004</v>
      </c>
    </row>
    <row r="401" spans="1:12" x14ac:dyDescent="0.25">
      <c r="A401">
        <v>40</v>
      </c>
      <c r="B401">
        <v>18</v>
      </c>
      <c r="C401" t="s">
        <v>639</v>
      </c>
      <c r="D401" t="s">
        <v>637</v>
      </c>
      <c r="E401">
        <v>600</v>
      </c>
      <c r="F401">
        <v>25</v>
      </c>
      <c r="G401">
        <v>1</v>
      </c>
      <c r="H401">
        <v>5</v>
      </c>
      <c r="I401" t="s">
        <v>728</v>
      </c>
      <c r="J401" s="1">
        <v>0</v>
      </c>
      <c r="K401" s="1">
        <v>10960.81</v>
      </c>
      <c r="L401" s="1">
        <v>10960.81</v>
      </c>
    </row>
    <row r="402" spans="1:12" x14ac:dyDescent="0.25">
      <c r="A402">
        <v>40</v>
      </c>
      <c r="B402">
        <v>18</v>
      </c>
      <c r="C402" t="s">
        <v>639</v>
      </c>
      <c r="D402" t="s">
        <v>637</v>
      </c>
      <c r="E402">
        <v>600</v>
      </c>
      <c r="F402">
        <v>25</v>
      </c>
      <c r="G402">
        <v>2</v>
      </c>
      <c r="H402">
        <v>5</v>
      </c>
      <c r="I402" t="s">
        <v>728</v>
      </c>
      <c r="J402" s="1">
        <v>0</v>
      </c>
      <c r="K402" s="1">
        <v>16000</v>
      </c>
      <c r="L402" s="1">
        <v>16000</v>
      </c>
    </row>
    <row r="403" spans="1:12" x14ac:dyDescent="0.25">
      <c r="A403">
        <v>40</v>
      </c>
      <c r="B403">
        <v>18</v>
      </c>
      <c r="C403" t="s">
        <v>639</v>
      </c>
      <c r="D403" t="s">
        <v>637</v>
      </c>
      <c r="E403">
        <v>600</v>
      </c>
      <c r="F403">
        <v>25</v>
      </c>
      <c r="G403">
        <v>3</v>
      </c>
      <c r="H403">
        <v>5</v>
      </c>
      <c r="I403" t="s">
        <v>728</v>
      </c>
      <c r="J403" s="1">
        <v>0</v>
      </c>
      <c r="K403" s="1">
        <v>0</v>
      </c>
      <c r="L403" s="1">
        <v>0</v>
      </c>
    </row>
    <row r="404" spans="1:12" x14ac:dyDescent="0.25">
      <c r="A404">
        <v>40</v>
      </c>
      <c r="B404">
        <v>18</v>
      </c>
      <c r="C404" t="s">
        <v>639</v>
      </c>
      <c r="D404" t="s">
        <v>637</v>
      </c>
      <c r="E404">
        <v>600</v>
      </c>
      <c r="F404">
        <v>25</v>
      </c>
      <c r="G404">
        <v>4</v>
      </c>
      <c r="H404">
        <v>5</v>
      </c>
      <c r="I404" t="s">
        <v>728</v>
      </c>
      <c r="J404" s="1">
        <v>0</v>
      </c>
      <c r="K404" s="1">
        <v>0</v>
      </c>
      <c r="L404" s="1">
        <v>0</v>
      </c>
    </row>
    <row r="405" spans="1:12" x14ac:dyDescent="0.25">
      <c r="A405">
        <v>40</v>
      </c>
      <c r="B405">
        <v>18</v>
      </c>
      <c r="C405" t="s">
        <v>639</v>
      </c>
      <c r="D405" t="s">
        <v>637</v>
      </c>
      <c r="E405">
        <v>600</v>
      </c>
      <c r="F405">
        <v>25</v>
      </c>
      <c r="G405">
        <v>5</v>
      </c>
      <c r="H405">
        <v>5</v>
      </c>
      <c r="I405" t="s">
        <v>728</v>
      </c>
      <c r="J405" s="1">
        <v>0</v>
      </c>
      <c r="K405" s="1">
        <v>0</v>
      </c>
      <c r="L405" s="1">
        <v>0</v>
      </c>
    </row>
    <row r="406" spans="1:12" x14ac:dyDescent="0.25">
      <c r="A406">
        <v>40</v>
      </c>
      <c r="B406">
        <v>18</v>
      </c>
      <c r="C406" t="s">
        <v>636</v>
      </c>
      <c r="D406" t="s">
        <v>640</v>
      </c>
      <c r="E406">
        <v>630</v>
      </c>
      <c r="F406">
        <v>13</v>
      </c>
      <c r="G406">
        <v>1</v>
      </c>
      <c r="H406">
        <v>3</v>
      </c>
      <c r="I406" t="s">
        <v>729</v>
      </c>
      <c r="J406" s="1">
        <v>0</v>
      </c>
      <c r="K406" s="1">
        <v>141905.54999999999</v>
      </c>
      <c r="L406" s="1">
        <v>141905.54999999999</v>
      </c>
    </row>
    <row r="407" spans="1:12" x14ac:dyDescent="0.25">
      <c r="A407">
        <v>40</v>
      </c>
      <c r="B407">
        <v>18</v>
      </c>
      <c r="D407" t="s">
        <v>632</v>
      </c>
      <c r="E407">
        <v>0</v>
      </c>
      <c r="F407">
        <v>0</v>
      </c>
      <c r="G407">
        <v>0</v>
      </c>
      <c r="H407">
        <v>0</v>
      </c>
      <c r="I407" t="s">
        <v>701</v>
      </c>
      <c r="J407" s="1">
        <v>-7694377.2000000002</v>
      </c>
      <c r="K407" s="1">
        <v>-17027544.280000001</v>
      </c>
      <c r="L407" s="1">
        <v>-9333167.0800000001</v>
      </c>
    </row>
    <row r="408" spans="1:12" x14ac:dyDescent="0.25">
      <c r="A408">
        <v>40</v>
      </c>
      <c r="B408">
        <v>18</v>
      </c>
      <c r="C408" t="s">
        <v>679</v>
      </c>
      <c r="D408" t="s">
        <v>640</v>
      </c>
      <c r="E408" s="18">
        <v>254</v>
      </c>
      <c r="F408" s="18">
        <v>0</v>
      </c>
      <c r="G408" s="18">
        <v>0</v>
      </c>
      <c r="H408" s="18">
        <v>0</v>
      </c>
      <c r="I408" s="18" t="s">
        <v>701</v>
      </c>
      <c r="J408" s="12">
        <v>0</v>
      </c>
      <c r="K408" s="12">
        <v>3196098.77</v>
      </c>
      <c r="L408" s="12">
        <v>3196098.77</v>
      </c>
    </row>
    <row r="409" spans="1:12" x14ac:dyDescent="0.25">
      <c r="A409">
        <v>40</v>
      </c>
      <c r="B409">
        <v>18</v>
      </c>
      <c r="C409" t="s">
        <v>681</v>
      </c>
      <c r="D409" t="s">
        <v>640</v>
      </c>
      <c r="E409" s="18">
        <v>254</v>
      </c>
      <c r="F409" s="18">
        <v>0</v>
      </c>
      <c r="G409" s="18">
        <v>0</v>
      </c>
      <c r="H409" s="18">
        <v>0</v>
      </c>
      <c r="I409" s="18" t="s">
        <v>701</v>
      </c>
      <c r="J409" s="12">
        <v>3196098.77</v>
      </c>
      <c r="K409" s="12">
        <v>0</v>
      </c>
      <c r="L409" s="12">
        <v>-3196098.77</v>
      </c>
    </row>
    <row r="410" spans="1:12" x14ac:dyDescent="0.25">
      <c r="A410">
        <v>40</v>
      </c>
      <c r="B410">
        <v>18</v>
      </c>
      <c r="C410" t="s">
        <v>675</v>
      </c>
      <c r="D410" t="s">
        <v>637</v>
      </c>
      <c r="E410" s="18">
        <v>257</v>
      </c>
      <c r="F410" s="18">
        <v>4</v>
      </c>
      <c r="G410" s="18">
        <v>0</v>
      </c>
      <c r="H410" s="18">
        <v>0</v>
      </c>
      <c r="I410" s="18" t="s">
        <v>195</v>
      </c>
      <c r="J410" s="12">
        <v>0</v>
      </c>
      <c r="K410" s="12">
        <v>10714256.029999999</v>
      </c>
      <c r="L410" s="12">
        <v>10714256.029999999</v>
      </c>
    </row>
    <row r="411" spans="1:12" x14ac:dyDescent="0.25">
      <c r="A411">
        <v>40</v>
      </c>
      <c r="B411">
        <v>18</v>
      </c>
      <c r="C411" t="s">
        <v>676</v>
      </c>
      <c r="D411" t="s">
        <v>637</v>
      </c>
      <c r="E411" s="18">
        <v>257</v>
      </c>
      <c r="F411" s="18">
        <v>4</v>
      </c>
      <c r="G411" s="18">
        <v>0</v>
      </c>
      <c r="H411" s="18">
        <v>0</v>
      </c>
      <c r="I411" s="18" t="s">
        <v>195</v>
      </c>
      <c r="J411" s="12">
        <v>1366087.7</v>
      </c>
      <c r="K411" s="12">
        <v>0</v>
      </c>
      <c r="L411" s="12">
        <v>-1366087.7</v>
      </c>
    </row>
    <row r="412" spans="1:12" x14ac:dyDescent="0.25">
      <c r="A412">
        <v>40</v>
      </c>
      <c r="B412">
        <v>18</v>
      </c>
      <c r="C412" t="s">
        <v>675</v>
      </c>
      <c r="D412" t="s">
        <v>637</v>
      </c>
      <c r="E412" s="18">
        <v>258</v>
      </c>
      <c r="F412" s="18">
        <v>4</v>
      </c>
      <c r="G412" s="18">
        <v>0</v>
      </c>
      <c r="H412" s="18">
        <v>0</v>
      </c>
      <c r="I412" s="18" t="s">
        <v>195</v>
      </c>
      <c r="J412" s="12">
        <v>0</v>
      </c>
      <c r="K412" s="12">
        <v>0</v>
      </c>
      <c r="L412" s="12">
        <v>0</v>
      </c>
    </row>
    <row r="413" spans="1:12" x14ac:dyDescent="0.25">
      <c r="A413">
        <v>40</v>
      </c>
      <c r="B413">
        <v>18</v>
      </c>
      <c r="C413" t="s">
        <v>676</v>
      </c>
      <c r="D413" t="s">
        <v>637</v>
      </c>
      <c r="E413" s="18">
        <v>258</v>
      </c>
      <c r="F413" s="18">
        <v>4</v>
      </c>
      <c r="G413" s="18">
        <v>0</v>
      </c>
      <c r="H413" s="18">
        <v>0</v>
      </c>
      <c r="I413" s="18" t="s">
        <v>195</v>
      </c>
      <c r="J413" s="12">
        <v>0</v>
      </c>
      <c r="K413" s="12">
        <v>0</v>
      </c>
      <c r="L413" s="12">
        <v>0</v>
      </c>
    </row>
    <row r="414" spans="1:12" x14ac:dyDescent="0.25">
      <c r="A414">
        <v>40</v>
      </c>
      <c r="B414">
        <v>18</v>
      </c>
      <c r="C414" t="s">
        <v>675</v>
      </c>
      <c r="D414" t="s">
        <v>637</v>
      </c>
      <c r="E414" s="18">
        <v>500</v>
      </c>
      <c r="F414" s="18">
        <v>2</v>
      </c>
      <c r="G414" s="18">
        <v>3</v>
      </c>
      <c r="H414" s="18">
        <v>5</v>
      </c>
      <c r="I414" s="18" t="s">
        <v>723</v>
      </c>
      <c r="J414" s="12">
        <v>0</v>
      </c>
      <c r="K414" s="12">
        <v>9524388.2699999996</v>
      </c>
      <c r="L414" s="12">
        <v>9524388.2699999996</v>
      </c>
    </row>
    <row r="415" spans="1:12" x14ac:dyDescent="0.25">
      <c r="A415">
        <v>40</v>
      </c>
      <c r="B415">
        <v>18</v>
      </c>
      <c r="C415" t="s">
        <v>676</v>
      </c>
      <c r="D415" t="s">
        <v>637</v>
      </c>
      <c r="E415" s="18">
        <v>500</v>
      </c>
      <c r="F415" s="18">
        <v>2</v>
      </c>
      <c r="G415" s="18">
        <v>3</v>
      </c>
      <c r="H415" s="18">
        <v>5</v>
      </c>
      <c r="I415" s="18" t="s">
        <v>723</v>
      </c>
      <c r="J415" s="12">
        <v>9524388.2699999996</v>
      </c>
      <c r="K415" s="12">
        <v>0</v>
      </c>
      <c r="L415" s="12">
        <v>-9524388.2699999996</v>
      </c>
    </row>
    <row r="416" spans="1:12" x14ac:dyDescent="0.25">
      <c r="A416">
        <v>40</v>
      </c>
      <c r="B416">
        <v>18</v>
      </c>
      <c r="C416" t="s">
        <v>639</v>
      </c>
      <c r="D416" t="s">
        <v>637</v>
      </c>
      <c r="E416">
        <v>600</v>
      </c>
      <c r="F416">
        <v>25</v>
      </c>
      <c r="G416">
        <v>1</v>
      </c>
      <c r="H416">
        <v>6</v>
      </c>
      <c r="I416" t="s">
        <v>730</v>
      </c>
      <c r="J416" s="1">
        <v>0</v>
      </c>
      <c r="K416" s="1">
        <v>0</v>
      </c>
      <c r="L416" s="1">
        <v>0</v>
      </c>
    </row>
    <row r="417" spans="1:12" x14ac:dyDescent="0.25">
      <c r="A417">
        <v>40</v>
      </c>
      <c r="B417">
        <v>18</v>
      </c>
      <c r="C417" t="s">
        <v>639</v>
      </c>
      <c r="D417" t="s">
        <v>637</v>
      </c>
      <c r="E417">
        <v>600</v>
      </c>
      <c r="F417">
        <v>25</v>
      </c>
      <c r="G417">
        <v>2</v>
      </c>
      <c r="H417">
        <v>6</v>
      </c>
      <c r="I417" t="s">
        <v>730</v>
      </c>
      <c r="J417" s="1">
        <v>0</v>
      </c>
      <c r="K417" s="1">
        <v>0</v>
      </c>
      <c r="L417" s="1">
        <v>0</v>
      </c>
    </row>
    <row r="418" spans="1:12" x14ac:dyDescent="0.25">
      <c r="A418">
        <v>40</v>
      </c>
      <c r="B418">
        <v>18</v>
      </c>
      <c r="C418" t="s">
        <v>639</v>
      </c>
      <c r="D418" t="s">
        <v>637</v>
      </c>
      <c r="E418">
        <v>600</v>
      </c>
      <c r="F418">
        <v>25</v>
      </c>
      <c r="G418">
        <v>3</v>
      </c>
      <c r="H418">
        <v>6</v>
      </c>
      <c r="I418" t="s">
        <v>730</v>
      </c>
      <c r="J418" s="1">
        <v>0</v>
      </c>
      <c r="K418" s="1">
        <v>0</v>
      </c>
      <c r="L418" s="1">
        <v>0</v>
      </c>
    </row>
    <row r="419" spans="1:12" x14ac:dyDescent="0.25">
      <c r="A419">
        <v>40</v>
      </c>
      <c r="B419">
        <v>18</v>
      </c>
      <c r="C419" t="s">
        <v>639</v>
      </c>
      <c r="D419" t="s">
        <v>637</v>
      </c>
      <c r="E419">
        <v>600</v>
      </c>
      <c r="F419">
        <v>25</v>
      </c>
      <c r="G419">
        <v>4</v>
      </c>
      <c r="H419">
        <v>6</v>
      </c>
      <c r="I419" t="s">
        <v>730</v>
      </c>
      <c r="J419" s="1">
        <v>0</v>
      </c>
      <c r="K419" s="1">
        <v>0</v>
      </c>
      <c r="L419" s="1">
        <v>0</v>
      </c>
    </row>
    <row r="420" spans="1:12" x14ac:dyDescent="0.25">
      <c r="A420">
        <v>40</v>
      </c>
      <c r="B420">
        <v>18</v>
      </c>
      <c r="C420" t="s">
        <v>639</v>
      </c>
      <c r="D420" t="s">
        <v>637</v>
      </c>
      <c r="E420">
        <v>600</v>
      </c>
      <c r="F420">
        <v>25</v>
      </c>
      <c r="G420">
        <v>5</v>
      </c>
      <c r="H420">
        <v>6</v>
      </c>
      <c r="I420" t="s">
        <v>730</v>
      </c>
      <c r="J420" s="1">
        <v>0</v>
      </c>
      <c r="K420" s="1">
        <v>0</v>
      </c>
      <c r="L420" s="1">
        <v>0</v>
      </c>
    </row>
    <row r="421" spans="1:12" x14ac:dyDescent="0.25">
      <c r="A421">
        <v>40</v>
      </c>
      <c r="B421">
        <v>18</v>
      </c>
      <c r="C421" t="s">
        <v>636</v>
      </c>
      <c r="D421" t="s">
        <v>640</v>
      </c>
      <c r="E421">
        <v>630</v>
      </c>
      <c r="F421">
        <v>13</v>
      </c>
      <c r="G421">
        <v>1</v>
      </c>
      <c r="H421">
        <v>4</v>
      </c>
      <c r="I421" t="s">
        <v>480</v>
      </c>
      <c r="J421" s="1">
        <v>0</v>
      </c>
      <c r="K421" s="1">
        <v>15001.25</v>
      </c>
      <c r="L421" s="1">
        <v>15001.25</v>
      </c>
    </row>
    <row r="422" spans="1:12" x14ac:dyDescent="0.25">
      <c r="A422">
        <v>40</v>
      </c>
      <c r="B422">
        <v>18</v>
      </c>
      <c r="D422" t="s">
        <v>632</v>
      </c>
      <c r="E422">
        <v>0</v>
      </c>
      <c r="F422">
        <v>0</v>
      </c>
      <c r="G422">
        <v>0</v>
      </c>
      <c r="H422">
        <v>0</v>
      </c>
      <c r="I422" t="s">
        <v>703</v>
      </c>
      <c r="J422" s="1">
        <v>-26839509.370000001</v>
      </c>
      <c r="K422" s="1">
        <v>-24711255.43</v>
      </c>
      <c r="L422" s="1">
        <v>2128253.94</v>
      </c>
    </row>
    <row r="423" spans="1:12" x14ac:dyDescent="0.25">
      <c r="A423">
        <v>40</v>
      </c>
      <c r="B423">
        <v>18</v>
      </c>
      <c r="C423" t="s">
        <v>679</v>
      </c>
      <c r="D423" t="s">
        <v>640</v>
      </c>
      <c r="E423">
        <v>255</v>
      </c>
      <c r="F423">
        <v>0</v>
      </c>
      <c r="G423">
        <v>0</v>
      </c>
      <c r="H423">
        <v>0</v>
      </c>
      <c r="I423" t="s">
        <v>703</v>
      </c>
      <c r="J423" s="1">
        <v>0</v>
      </c>
      <c r="K423" s="1">
        <v>26585852.800000001</v>
      </c>
      <c r="L423" s="1">
        <v>26585852.800000001</v>
      </c>
    </row>
    <row r="424" spans="1:12" x14ac:dyDescent="0.25">
      <c r="A424">
        <v>40</v>
      </c>
      <c r="B424">
        <v>18</v>
      </c>
      <c r="C424" t="s">
        <v>681</v>
      </c>
      <c r="D424" t="s">
        <v>640</v>
      </c>
      <c r="E424">
        <v>255</v>
      </c>
      <c r="F424">
        <v>0</v>
      </c>
      <c r="G424">
        <v>0</v>
      </c>
      <c r="H424">
        <v>0</v>
      </c>
      <c r="I424" t="s">
        <v>703</v>
      </c>
      <c r="J424" s="1">
        <v>24376627.84</v>
      </c>
      <c r="K424" s="1">
        <v>0</v>
      </c>
      <c r="L424" s="1">
        <v>-24376627.84</v>
      </c>
    </row>
    <row r="425" spans="1:12" x14ac:dyDescent="0.25">
      <c r="A425">
        <v>40</v>
      </c>
      <c r="B425">
        <v>18</v>
      </c>
      <c r="C425" t="s">
        <v>675</v>
      </c>
      <c r="D425" t="s">
        <v>637</v>
      </c>
      <c r="E425">
        <v>257</v>
      </c>
      <c r="F425">
        <v>5</v>
      </c>
      <c r="G425">
        <v>0</v>
      </c>
      <c r="H425">
        <v>0</v>
      </c>
      <c r="I425" t="s">
        <v>196</v>
      </c>
      <c r="J425" s="1">
        <v>0</v>
      </c>
      <c r="K425" s="1">
        <v>24795948.789999999</v>
      </c>
      <c r="L425" s="1">
        <v>24795948.789999999</v>
      </c>
    </row>
    <row r="426" spans="1:12" x14ac:dyDescent="0.25">
      <c r="A426">
        <v>40</v>
      </c>
      <c r="B426">
        <v>18</v>
      </c>
      <c r="C426" t="s">
        <v>676</v>
      </c>
      <c r="D426" t="s">
        <v>637</v>
      </c>
      <c r="E426">
        <v>257</v>
      </c>
      <c r="F426">
        <v>5</v>
      </c>
      <c r="G426">
        <v>0</v>
      </c>
      <c r="H426">
        <v>0</v>
      </c>
      <c r="I426" t="s">
        <v>196</v>
      </c>
      <c r="J426" s="1">
        <v>23221213.289999999</v>
      </c>
      <c r="K426" s="1">
        <v>0</v>
      </c>
      <c r="L426" s="1">
        <v>-23221213.289999999</v>
      </c>
    </row>
    <row r="427" spans="1:12" x14ac:dyDescent="0.25">
      <c r="A427">
        <v>40</v>
      </c>
      <c r="B427">
        <v>18</v>
      </c>
      <c r="C427" t="s">
        <v>675</v>
      </c>
      <c r="D427" t="s">
        <v>637</v>
      </c>
      <c r="E427">
        <v>500</v>
      </c>
      <c r="F427">
        <v>2</v>
      </c>
      <c r="G427">
        <v>3</v>
      </c>
      <c r="H427">
        <v>6</v>
      </c>
      <c r="I427" t="s">
        <v>723</v>
      </c>
      <c r="J427" s="1">
        <v>0</v>
      </c>
      <c r="K427" s="1">
        <v>27994923.920000002</v>
      </c>
      <c r="L427" s="1">
        <v>27994923.920000002</v>
      </c>
    </row>
    <row r="428" spans="1:12" x14ac:dyDescent="0.25">
      <c r="A428">
        <v>40</v>
      </c>
      <c r="B428">
        <v>18</v>
      </c>
      <c r="C428" t="s">
        <v>676</v>
      </c>
      <c r="D428" t="s">
        <v>637</v>
      </c>
      <c r="E428">
        <v>500</v>
      </c>
      <c r="F428">
        <v>2</v>
      </c>
      <c r="G428">
        <v>3</v>
      </c>
      <c r="H428">
        <v>6</v>
      </c>
      <c r="I428" t="s">
        <v>723</v>
      </c>
      <c r="J428" s="1">
        <v>27994923.920000002</v>
      </c>
      <c r="K428" s="1">
        <v>0</v>
      </c>
      <c r="L428" s="1">
        <v>-27994923.920000002</v>
      </c>
    </row>
    <row r="429" spans="1:12" x14ac:dyDescent="0.25">
      <c r="A429">
        <v>40</v>
      </c>
      <c r="B429">
        <v>18</v>
      </c>
      <c r="C429" t="s">
        <v>639</v>
      </c>
      <c r="D429" t="s">
        <v>637</v>
      </c>
      <c r="E429">
        <v>600</v>
      </c>
      <c r="F429">
        <v>25</v>
      </c>
      <c r="G429">
        <v>1</v>
      </c>
      <c r="H429">
        <v>7</v>
      </c>
      <c r="I429" t="s">
        <v>362</v>
      </c>
      <c r="J429" s="1">
        <v>0</v>
      </c>
      <c r="K429" s="1">
        <v>0</v>
      </c>
      <c r="L429" s="1">
        <v>0</v>
      </c>
    </row>
    <row r="430" spans="1:12" x14ac:dyDescent="0.25">
      <c r="A430">
        <v>40</v>
      </c>
      <c r="B430">
        <v>18</v>
      </c>
      <c r="C430" t="s">
        <v>639</v>
      </c>
      <c r="D430" t="s">
        <v>637</v>
      </c>
      <c r="E430">
        <v>600</v>
      </c>
      <c r="F430">
        <v>25</v>
      </c>
      <c r="G430">
        <v>2</v>
      </c>
      <c r="H430">
        <v>7</v>
      </c>
      <c r="I430" t="s">
        <v>362</v>
      </c>
      <c r="J430" s="1">
        <v>0</v>
      </c>
      <c r="K430" s="1">
        <v>0</v>
      </c>
      <c r="L430" s="1">
        <v>0</v>
      </c>
    </row>
    <row r="431" spans="1:12" x14ac:dyDescent="0.25">
      <c r="A431">
        <v>40</v>
      </c>
      <c r="B431">
        <v>18</v>
      </c>
      <c r="C431" t="s">
        <v>639</v>
      </c>
      <c r="D431" t="s">
        <v>637</v>
      </c>
      <c r="E431">
        <v>600</v>
      </c>
      <c r="F431">
        <v>25</v>
      </c>
      <c r="G431">
        <v>3</v>
      </c>
      <c r="H431">
        <v>7</v>
      </c>
      <c r="I431" t="s">
        <v>362</v>
      </c>
      <c r="J431" s="1">
        <v>0</v>
      </c>
      <c r="K431" s="1">
        <v>0</v>
      </c>
      <c r="L431" s="1">
        <v>0</v>
      </c>
    </row>
    <row r="432" spans="1:12" x14ac:dyDescent="0.25">
      <c r="A432">
        <v>40</v>
      </c>
      <c r="B432">
        <v>18</v>
      </c>
      <c r="C432" t="s">
        <v>639</v>
      </c>
      <c r="D432" t="s">
        <v>637</v>
      </c>
      <c r="E432">
        <v>600</v>
      </c>
      <c r="F432">
        <v>25</v>
      </c>
      <c r="G432">
        <v>4</v>
      </c>
      <c r="H432">
        <v>7</v>
      </c>
      <c r="I432" t="s">
        <v>362</v>
      </c>
      <c r="J432" s="1">
        <v>0</v>
      </c>
      <c r="K432" s="1">
        <v>0</v>
      </c>
      <c r="L432" s="1">
        <v>0</v>
      </c>
    </row>
    <row r="433" spans="1:12" x14ac:dyDescent="0.25">
      <c r="A433">
        <v>40</v>
      </c>
      <c r="B433">
        <v>18</v>
      </c>
      <c r="C433" t="s">
        <v>639</v>
      </c>
      <c r="D433" t="s">
        <v>637</v>
      </c>
      <c r="E433">
        <v>600</v>
      </c>
      <c r="F433">
        <v>25</v>
      </c>
      <c r="G433">
        <v>5</v>
      </c>
      <c r="H433">
        <v>7</v>
      </c>
      <c r="I433" t="s">
        <v>362</v>
      </c>
      <c r="J433" s="1">
        <v>0</v>
      </c>
      <c r="K433" s="1">
        <v>0</v>
      </c>
      <c r="L433" s="1">
        <v>0</v>
      </c>
    </row>
    <row r="434" spans="1:12" x14ac:dyDescent="0.25">
      <c r="A434">
        <v>40</v>
      </c>
      <c r="B434">
        <v>18</v>
      </c>
      <c r="C434" t="s">
        <v>636</v>
      </c>
      <c r="D434" t="s">
        <v>640</v>
      </c>
      <c r="E434">
        <v>630</v>
      </c>
      <c r="F434">
        <v>11</v>
      </c>
      <c r="G434">
        <v>4</v>
      </c>
      <c r="H434">
        <v>5</v>
      </c>
      <c r="I434" t="s">
        <v>731</v>
      </c>
      <c r="J434" s="1">
        <v>0</v>
      </c>
      <c r="K434" s="1">
        <v>0</v>
      </c>
      <c r="L434" s="1">
        <v>0</v>
      </c>
    </row>
    <row r="435" spans="1:12" x14ac:dyDescent="0.25">
      <c r="A435">
        <v>40</v>
      </c>
      <c r="B435">
        <v>18</v>
      </c>
      <c r="C435" t="s">
        <v>636</v>
      </c>
      <c r="D435" t="s">
        <v>640</v>
      </c>
      <c r="E435">
        <v>630</v>
      </c>
      <c r="F435">
        <v>13</v>
      </c>
      <c r="G435">
        <v>1</v>
      </c>
      <c r="H435">
        <v>5</v>
      </c>
      <c r="I435" t="s">
        <v>481</v>
      </c>
      <c r="J435" s="1">
        <v>0</v>
      </c>
      <c r="K435" s="1">
        <v>1493764.48</v>
      </c>
      <c r="L435" s="1">
        <v>1493764.48</v>
      </c>
    </row>
    <row r="436" spans="1:12" x14ac:dyDescent="0.25">
      <c r="A436">
        <v>40</v>
      </c>
      <c r="B436">
        <v>18</v>
      </c>
      <c r="D436" t="s">
        <v>632</v>
      </c>
      <c r="E436">
        <v>0</v>
      </c>
      <c r="F436">
        <v>0</v>
      </c>
      <c r="G436">
        <v>0</v>
      </c>
      <c r="H436">
        <v>0</v>
      </c>
      <c r="I436" t="s">
        <v>732</v>
      </c>
      <c r="J436" s="1">
        <v>-1650</v>
      </c>
      <c r="K436" s="1">
        <v>-1650</v>
      </c>
      <c r="L436" s="1">
        <v>0</v>
      </c>
    </row>
    <row r="437" spans="1:12" x14ac:dyDescent="0.25">
      <c r="A437">
        <v>40</v>
      </c>
      <c r="B437">
        <v>18</v>
      </c>
      <c r="C437" t="s">
        <v>681</v>
      </c>
      <c r="D437" t="s">
        <v>640</v>
      </c>
      <c r="E437">
        <v>256</v>
      </c>
      <c r="F437">
        <v>0</v>
      </c>
      <c r="G437">
        <v>0</v>
      </c>
      <c r="H437">
        <v>0</v>
      </c>
      <c r="I437" t="s">
        <v>732</v>
      </c>
      <c r="J437" s="1">
        <v>0</v>
      </c>
      <c r="K437" s="1">
        <v>0</v>
      </c>
      <c r="L437" s="1">
        <v>0</v>
      </c>
    </row>
    <row r="438" spans="1:12" x14ac:dyDescent="0.25">
      <c r="A438">
        <v>40</v>
      </c>
      <c r="B438">
        <v>18</v>
      </c>
      <c r="C438" t="s">
        <v>679</v>
      </c>
      <c r="D438" t="s">
        <v>640</v>
      </c>
      <c r="E438">
        <v>256</v>
      </c>
      <c r="F438">
        <v>0</v>
      </c>
      <c r="G438">
        <v>0</v>
      </c>
      <c r="H438">
        <v>0</v>
      </c>
      <c r="I438" t="s">
        <v>732</v>
      </c>
      <c r="J438" s="1">
        <v>0</v>
      </c>
      <c r="K438" s="1">
        <v>0</v>
      </c>
      <c r="L438" s="1">
        <v>0</v>
      </c>
    </row>
    <row r="439" spans="1:12" x14ac:dyDescent="0.25">
      <c r="A439">
        <v>40</v>
      </c>
      <c r="B439">
        <v>18</v>
      </c>
      <c r="C439" t="s">
        <v>676</v>
      </c>
      <c r="D439" t="s">
        <v>637</v>
      </c>
      <c r="E439">
        <v>257</v>
      </c>
      <c r="F439">
        <v>6</v>
      </c>
      <c r="G439">
        <v>0</v>
      </c>
      <c r="H439">
        <v>0</v>
      </c>
      <c r="I439" t="s">
        <v>705</v>
      </c>
      <c r="J439" s="1">
        <v>0</v>
      </c>
      <c r="K439" s="1">
        <v>0</v>
      </c>
      <c r="L439" s="1">
        <v>0</v>
      </c>
    </row>
    <row r="440" spans="1:12" x14ac:dyDescent="0.25">
      <c r="A440">
        <v>40</v>
      </c>
      <c r="B440">
        <v>18</v>
      </c>
      <c r="C440" t="s">
        <v>675</v>
      </c>
      <c r="D440" t="s">
        <v>637</v>
      </c>
      <c r="E440">
        <v>257</v>
      </c>
      <c r="F440">
        <v>6</v>
      </c>
      <c r="G440">
        <v>0</v>
      </c>
      <c r="H440">
        <v>0</v>
      </c>
      <c r="I440" t="s">
        <v>705</v>
      </c>
      <c r="J440" s="1">
        <v>0</v>
      </c>
      <c r="K440" s="1">
        <v>0</v>
      </c>
      <c r="L440" s="1">
        <v>0</v>
      </c>
    </row>
    <row r="441" spans="1:12" x14ac:dyDescent="0.25">
      <c r="A441">
        <v>40</v>
      </c>
      <c r="B441">
        <v>18</v>
      </c>
      <c r="C441" t="s">
        <v>676</v>
      </c>
      <c r="D441" t="s">
        <v>637</v>
      </c>
      <c r="E441">
        <v>500</v>
      </c>
      <c r="F441">
        <v>2</v>
      </c>
      <c r="G441">
        <v>3</v>
      </c>
      <c r="H441">
        <v>7</v>
      </c>
      <c r="I441" t="s">
        <v>723</v>
      </c>
      <c r="J441" s="1">
        <v>1650</v>
      </c>
      <c r="K441" s="1">
        <v>0</v>
      </c>
      <c r="L441" s="1">
        <v>-1650</v>
      </c>
    </row>
    <row r="442" spans="1:12" x14ac:dyDescent="0.25">
      <c r="A442">
        <v>40</v>
      </c>
      <c r="B442">
        <v>18</v>
      </c>
      <c r="C442" t="s">
        <v>675</v>
      </c>
      <c r="D442" t="s">
        <v>637</v>
      </c>
      <c r="E442">
        <v>500</v>
      </c>
      <c r="F442">
        <v>2</v>
      </c>
      <c r="G442">
        <v>3</v>
      </c>
      <c r="H442">
        <v>7</v>
      </c>
      <c r="I442" t="s">
        <v>723</v>
      </c>
      <c r="J442" s="1">
        <v>0</v>
      </c>
      <c r="K442" s="1">
        <v>1650</v>
      </c>
      <c r="L442" s="1">
        <v>1650</v>
      </c>
    </row>
    <row r="443" spans="1:12" x14ac:dyDescent="0.25">
      <c r="A443">
        <v>40</v>
      </c>
      <c r="B443">
        <v>18</v>
      </c>
      <c r="C443" t="s">
        <v>636</v>
      </c>
      <c r="D443" t="s">
        <v>640</v>
      </c>
      <c r="E443">
        <v>630</v>
      </c>
      <c r="F443">
        <v>13</v>
      </c>
      <c r="G443">
        <v>1</v>
      </c>
      <c r="H443">
        <v>6</v>
      </c>
      <c r="I443" t="s">
        <v>733</v>
      </c>
      <c r="J443" s="1">
        <v>0</v>
      </c>
      <c r="K443" s="1">
        <v>0</v>
      </c>
      <c r="L443" s="1">
        <v>0</v>
      </c>
    </row>
    <row r="444" spans="1:12" x14ac:dyDescent="0.25">
      <c r="A444">
        <v>40</v>
      </c>
      <c r="B444">
        <v>18</v>
      </c>
      <c r="D444" t="s">
        <v>632</v>
      </c>
      <c r="E444">
        <v>0</v>
      </c>
      <c r="F444">
        <v>0</v>
      </c>
      <c r="G444">
        <v>0</v>
      </c>
      <c r="H444">
        <v>0</v>
      </c>
      <c r="I444" t="s">
        <v>706</v>
      </c>
      <c r="J444" s="1">
        <v>831275.21</v>
      </c>
      <c r="K444" s="1">
        <v>1661571.36</v>
      </c>
      <c r="L444" s="1">
        <v>830296.15</v>
      </c>
    </row>
    <row r="445" spans="1:12" x14ac:dyDescent="0.25">
      <c r="A445">
        <v>40</v>
      </c>
      <c r="B445">
        <v>18</v>
      </c>
      <c r="C445" t="s">
        <v>681</v>
      </c>
      <c r="D445" t="s">
        <v>640</v>
      </c>
      <c r="E445">
        <v>258</v>
      </c>
      <c r="F445">
        <v>0</v>
      </c>
      <c r="G445">
        <v>0</v>
      </c>
      <c r="H445">
        <v>0</v>
      </c>
      <c r="I445" t="s">
        <v>706</v>
      </c>
      <c r="J445" s="1">
        <v>4945211.26</v>
      </c>
      <c r="K445" s="1">
        <v>0</v>
      </c>
      <c r="L445" s="1">
        <v>-4945211.26</v>
      </c>
    </row>
    <row r="446" spans="1:12" x14ac:dyDescent="0.25">
      <c r="A446">
        <v>40</v>
      </c>
      <c r="B446">
        <v>18</v>
      </c>
      <c r="C446" t="s">
        <v>679</v>
      </c>
      <c r="D446" t="s">
        <v>640</v>
      </c>
      <c r="E446">
        <v>258</v>
      </c>
      <c r="F446">
        <v>0</v>
      </c>
      <c r="G446">
        <v>0</v>
      </c>
      <c r="H446">
        <v>0</v>
      </c>
      <c r="I446" t="s">
        <v>706</v>
      </c>
      <c r="J446" s="1">
        <v>0</v>
      </c>
      <c r="K446" s="1">
        <v>5775507.4100000001</v>
      </c>
      <c r="L446" s="1">
        <v>5775507.4100000001</v>
      </c>
    </row>
    <row r="447" spans="1:12" x14ac:dyDescent="0.25">
      <c r="A447">
        <v>40</v>
      </c>
      <c r="B447">
        <v>18</v>
      </c>
      <c r="C447" t="s">
        <v>676</v>
      </c>
      <c r="D447" t="s">
        <v>637</v>
      </c>
      <c r="E447">
        <v>259</v>
      </c>
      <c r="F447">
        <v>0</v>
      </c>
      <c r="G447">
        <v>0</v>
      </c>
      <c r="H447">
        <v>0</v>
      </c>
      <c r="I447" t="s">
        <v>734</v>
      </c>
      <c r="J447" s="1">
        <v>0</v>
      </c>
      <c r="K447" s="1">
        <v>0</v>
      </c>
      <c r="L447" s="1">
        <v>0</v>
      </c>
    </row>
    <row r="448" spans="1:12" x14ac:dyDescent="0.25">
      <c r="A448">
        <v>40</v>
      </c>
      <c r="B448">
        <v>18</v>
      </c>
      <c r="C448" t="s">
        <v>675</v>
      </c>
      <c r="D448" t="s">
        <v>637</v>
      </c>
      <c r="E448">
        <v>259</v>
      </c>
      <c r="F448">
        <v>0</v>
      </c>
      <c r="G448">
        <v>0</v>
      </c>
      <c r="H448">
        <v>0</v>
      </c>
      <c r="I448" t="s">
        <v>734</v>
      </c>
      <c r="J448" s="1">
        <v>0</v>
      </c>
      <c r="K448" s="1">
        <v>0</v>
      </c>
      <c r="L448" s="1">
        <v>0</v>
      </c>
    </row>
    <row r="449" spans="1:12" x14ac:dyDescent="0.25">
      <c r="A449">
        <v>40</v>
      </c>
      <c r="B449">
        <v>18</v>
      </c>
      <c r="C449" t="s">
        <v>639</v>
      </c>
      <c r="D449" t="s">
        <v>637</v>
      </c>
      <c r="E449">
        <v>500</v>
      </c>
      <c r="F449">
        <v>2</v>
      </c>
      <c r="G449">
        <v>3</v>
      </c>
      <c r="H449">
        <v>8</v>
      </c>
      <c r="I449" t="s">
        <v>723</v>
      </c>
      <c r="J449" s="1">
        <v>4113936.05</v>
      </c>
      <c r="K449" s="1">
        <v>4113936.05</v>
      </c>
      <c r="L449" s="1">
        <v>0</v>
      </c>
    </row>
    <row r="450" spans="1:12" x14ac:dyDescent="0.25">
      <c r="A450">
        <v>40</v>
      </c>
      <c r="B450">
        <v>18</v>
      </c>
      <c r="C450" t="s">
        <v>639</v>
      </c>
      <c r="D450" t="s">
        <v>637</v>
      </c>
      <c r="E450">
        <v>600</v>
      </c>
      <c r="F450">
        <v>11</v>
      </c>
      <c r="G450">
        <v>8</v>
      </c>
      <c r="H450">
        <v>2</v>
      </c>
      <c r="I450" t="s">
        <v>735</v>
      </c>
      <c r="J450" s="1">
        <v>0</v>
      </c>
      <c r="K450" s="1">
        <v>0</v>
      </c>
      <c r="L450" s="1">
        <v>0</v>
      </c>
    </row>
    <row r="451" spans="1:12" x14ac:dyDescent="0.25">
      <c r="A451">
        <v>40</v>
      </c>
      <c r="B451">
        <v>18</v>
      </c>
      <c r="C451" t="s">
        <v>636</v>
      </c>
      <c r="D451" t="s">
        <v>640</v>
      </c>
      <c r="E451">
        <v>630</v>
      </c>
      <c r="F451">
        <v>11</v>
      </c>
      <c r="G451">
        <v>8</v>
      </c>
      <c r="H451">
        <v>2</v>
      </c>
      <c r="I451" t="s">
        <v>736</v>
      </c>
      <c r="J451" s="1">
        <v>0</v>
      </c>
      <c r="K451" s="1">
        <v>0</v>
      </c>
      <c r="L451" s="1">
        <v>0</v>
      </c>
    </row>
    <row r="452" spans="1:12" x14ac:dyDescent="0.25">
      <c r="A452">
        <v>40</v>
      </c>
      <c r="B452">
        <v>18</v>
      </c>
      <c r="C452" t="s">
        <v>636</v>
      </c>
      <c r="D452" t="s">
        <v>640</v>
      </c>
      <c r="E452">
        <v>632</v>
      </c>
      <c r="F452">
        <v>11</v>
      </c>
      <c r="G452">
        <v>8</v>
      </c>
      <c r="H452">
        <v>2</v>
      </c>
      <c r="I452" t="s">
        <v>736</v>
      </c>
      <c r="J452" s="1">
        <v>0</v>
      </c>
      <c r="K452" s="1">
        <v>0</v>
      </c>
      <c r="L452" s="1">
        <v>0</v>
      </c>
    </row>
    <row r="453" spans="1:12" x14ac:dyDescent="0.25">
      <c r="A453">
        <v>40</v>
      </c>
      <c r="B453">
        <v>18</v>
      </c>
      <c r="C453" t="s">
        <v>639</v>
      </c>
      <c r="D453" t="s">
        <v>637</v>
      </c>
      <c r="E453">
        <v>642</v>
      </c>
      <c r="F453">
        <v>11</v>
      </c>
      <c r="G453">
        <v>8</v>
      </c>
      <c r="H453">
        <v>2</v>
      </c>
      <c r="I453" t="s">
        <v>735</v>
      </c>
      <c r="J453" s="1">
        <v>0</v>
      </c>
      <c r="K453" s="1">
        <v>0</v>
      </c>
      <c r="L453" s="1">
        <v>0</v>
      </c>
    </row>
    <row r="454" spans="1:12" x14ac:dyDescent="0.25">
      <c r="A454">
        <v>40</v>
      </c>
      <c r="B454">
        <v>18</v>
      </c>
      <c r="C454" t="s">
        <v>639</v>
      </c>
      <c r="D454" t="s">
        <v>637</v>
      </c>
      <c r="E454">
        <v>649</v>
      </c>
      <c r="F454">
        <v>11</v>
      </c>
      <c r="G454">
        <v>8</v>
      </c>
      <c r="H454">
        <v>2</v>
      </c>
      <c r="I454" t="s">
        <v>735</v>
      </c>
      <c r="J454" s="1">
        <v>0</v>
      </c>
      <c r="K454" s="1">
        <v>0</v>
      </c>
      <c r="L454" s="1">
        <v>0</v>
      </c>
    </row>
    <row r="455" spans="1:12" x14ac:dyDescent="0.25">
      <c r="A455">
        <v>40</v>
      </c>
      <c r="B455">
        <v>18</v>
      </c>
      <c r="D455" t="s">
        <v>632</v>
      </c>
      <c r="E455">
        <v>0</v>
      </c>
      <c r="F455">
        <v>0</v>
      </c>
      <c r="G455">
        <v>0</v>
      </c>
      <c r="H455">
        <v>0</v>
      </c>
      <c r="I455" t="s">
        <v>707</v>
      </c>
      <c r="J455" s="1">
        <v>0</v>
      </c>
      <c r="K455" s="1">
        <v>0</v>
      </c>
      <c r="L455" s="1">
        <v>0</v>
      </c>
    </row>
    <row r="456" spans="1:12" x14ac:dyDescent="0.25">
      <c r="A456">
        <v>40</v>
      </c>
      <c r="B456">
        <v>18</v>
      </c>
      <c r="C456" t="s">
        <v>681</v>
      </c>
      <c r="D456" t="s">
        <v>640</v>
      </c>
      <c r="E456">
        <v>259</v>
      </c>
      <c r="F456">
        <v>0</v>
      </c>
      <c r="G456">
        <v>0</v>
      </c>
      <c r="H456">
        <v>0</v>
      </c>
      <c r="I456" t="s">
        <v>707</v>
      </c>
      <c r="J456" s="1">
        <v>0</v>
      </c>
      <c r="K456" s="1">
        <v>0</v>
      </c>
      <c r="L456" s="1">
        <v>0</v>
      </c>
    </row>
    <row r="457" spans="1:12" x14ac:dyDescent="0.25">
      <c r="A457">
        <v>40</v>
      </c>
      <c r="B457">
        <v>18</v>
      </c>
      <c r="C457" t="s">
        <v>679</v>
      </c>
      <c r="D457" t="s">
        <v>640</v>
      </c>
      <c r="E457">
        <v>259</v>
      </c>
      <c r="F457">
        <v>0</v>
      </c>
      <c r="G457">
        <v>0</v>
      </c>
      <c r="H457">
        <v>0</v>
      </c>
      <c r="I457" t="s">
        <v>707</v>
      </c>
      <c r="J457" s="1">
        <v>0</v>
      </c>
      <c r="K457" s="1">
        <v>0</v>
      </c>
      <c r="L457" s="1">
        <v>0</v>
      </c>
    </row>
    <row r="458" spans="1:12" x14ac:dyDescent="0.25">
      <c r="A458">
        <v>40</v>
      </c>
      <c r="B458">
        <v>18</v>
      </c>
      <c r="D458" t="s">
        <v>632</v>
      </c>
      <c r="E458">
        <v>0</v>
      </c>
      <c r="F458">
        <v>0</v>
      </c>
      <c r="G458">
        <v>0</v>
      </c>
      <c r="H458">
        <v>0</v>
      </c>
      <c r="I458" t="s">
        <v>708</v>
      </c>
      <c r="J458" s="1">
        <v>737922.35</v>
      </c>
      <c r="K458" s="1">
        <v>1320255.24</v>
      </c>
      <c r="L458" s="1">
        <v>582332.89</v>
      </c>
    </row>
    <row r="459" spans="1:12" x14ac:dyDescent="0.25">
      <c r="A459">
        <v>40</v>
      </c>
      <c r="B459">
        <v>18</v>
      </c>
      <c r="C459" t="s">
        <v>681</v>
      </c>
      <c r="D459" t="s">
        <v>640</v>
      </c>
      <c r="E459">
        <v>260</v>
      </c>
      <c r="F459">
        <v>0</v>
      </c>
      <c r="G459">
        <v>0</v>
      </c>
      <c r="H459">
        <v>0</v>
      </c>
      <c r="I459" t="s">
        <v>708</v>
      </c>
      <c r="J459" s="1">
        <v>7530661.5199999996</v>
      </c>
      <c r="K459" s="1">
        <v>0</v>
      </c>
      <c r="L459" s="1">
        <v>-7530661.5199999996</v>
      </c>
    </row>
    <row r="460" spans="1:12" x14ac:dyDescent="0.25">
      <c r="A460">
        <v>40</v>
      </c>
      <c r="B460">
        <v>18</v>
      </c>
      <c r="C460" t="s">
        <v>679</v>
      </c>
      <c r="D460" t="s">
        <v>640</v>
      </c>
      <c r="E460">
        <v>260</v>
      </c>
      <c r="F460">
        <v>0</v>
      </c>
      <c r="G460">
        <v>0</v>
      </c>
      <c r="H460">
        <v>0</v>
      </c>
      <c r="I460" t="s">
        <v>708</v>
      </c>
      <c r="J460" s="1">
        <v>0</v>
      </c>
      <c r="K460" s="1">
        <v>8117041.8099999996</v>
      </c>
      <c r="L460" s="1">
        <v>8117041.8099999996</v>
      </c>
    </row>
    <row r="461" spans="1:12" x14ac:dyDescent="0.25">
      <c r="A461">
        <v>40</v>
      </c>
      <c r="B461">
        <v>18</v>
      </c>
      <c r="C461" t="s">
        <v>676</v>
      </c>
      <c r="D461" t="s">
        <v>637</v>
      </c>
      <c r="E461">
        <v>268</v>
      </c>
      <c r="F461">
        <v>1</v>
      </c>
      <c r="G461">
        <v>0</v>
      </c>
      <c r="H461">
        <v>0</v>
      </c>
      <c r="I461" t="s">
        <v>737</v>
      </c>
      <c r="J461" s="1">
        <v>6792739.1699999999</v>
      </c>
      <c r="K461" s="1">
        <v>0</v>
      </c>
      <c r="L461" s="1">
        <v>-6792739.1699999999</v>
      </c>
    </row>
    <row r="462" spans="1:12" x14ac:dyDescent="0.25">
      <c r="A462">
        <v>40</v>
      </c>
      <c r="B462">
        <v>18</v>
      </c>
      <c r="C462" t="s">
        <v>675</v>
      </c>
      <c r="D462" t="s">
        <v>637</v>
      </c>
      <c r="E462">
        <v>268</v>
      </c>
      <c r="F462">
        <v>1</v>
      </c>
      <c r="G462">
        <v>0</v>
      </c>
      <c r="H462">
        <v>0</v>
      </c>
      <c r="I462" t="s">
        <v>737</v>
      </c>
      <c r="J462" s="1">
        <v>0</v>
      </c>
      <c r="K462" s="1">
        <v>7336784.4100000001</v>
      </c>
      <c r="L462" s="1">
        <v>7336784.4100000001</v>
      </c>
    </row>
    <row r="463" spans="1:12" x14ac:dyDescent="0.25">
      <c r="A463">
        <v>40</v>
      </c>
      <c r="B463">
        <v>18</v>
      </c>
      <c r="C463" t="s">
        <v>676</v>
      </c>
      <c r="D463" t="s">
        <v>637</v>
      </c>
      <c r="E463">
        <v>500</v>
      </c>
      <c r="F463">
        <v>2</v>
      </c>
      <c r="G463">
        <v>4</v>
      </c>
      <c r="H463">
        <v>1</v>
      </c>
      <c r="I463" t="s">
        <v>723</v>
      </c>
      <c r="J463" s="1">
        <v>0</v>
      </c>
      <c r="K463" s="1">
        <v>0</v>
      </c>
      <c r="L463" s="1">
        <v>0</v>
      </c>
    </row>
    <row r="464" spans="1:12" x14ac:dyDescent="0.25">
      <c r="A464">
        <v>40</v>
      </c>
      <c r="B464">
        <v>18</v>
      </c>
      <c r="C464" t="s">
        <v>675</v>
      </c>
      <c r="D464" t="s">
        <v>637</v>
      </c>
      <c r="E464">
        <v>500</v>
      </c>
      <c r="F464">
        <v>2</v>
      </c>
      <c r="G464">
        <v>4</v>
      </c>
      <c r="H464">
        <v>1</v>
      </c>
      <c r="I464" t="s">
        <v>723</v>
      </c>
      <c r="J464" s="1">
        <v>0</v>
      </c>
      <c r="K464" s="1">
        <v>0</v>
      </c>
      <c r="L464" s="1">
        <v>0</v>
      </c>
    </row>
    <row r="465" spans="1:12" x14ac:dyDescent="0.25">
      <c r="A465">
        <v>40</v>
      </c>
      <c r="B465">
        <v>18</v>
      </c>
      <c r="C465" t="s">
        <v>639</v>
      </c>
      <c r="D465" t="s">
        <v>637</v>
      </c>
      <c r="E465">
        <v>600</v>
      </c>
      <c r="F465">
        <v>25</v>
      </c>
      <c r="G465">
        <v>1</v>
      </c>
      <c r="H465">
        <v>8</v>
      </c>
      <c r="I465" t="s">
        <v>738</v>
      </c>
      <c r="J465" s="1">
        <v>0</v>
      </c>
      <c r="K465" s="1">
        <v>0</v>
      </c>
      <c r="L465" s="1">
        <v>0</v>
      </c>
    </row>
    <row r="466" spans="1:12" x14ac:dyDescent="0.25">
      <c r="A466">
        <v>40</v>
      </c>
      <c r="B466">
        <v>18</v>
      </c>
      <c r="C466" t="s">
        <v>639</v>
      </c>
      <c r="D466" t="s">
        <v>637</v>
      </c>
      <c r="E466">
        <v>600</v>
      </c>
      <c r="F466">
        <v>25</v>
      </c>
      <c r="G466">
        <v>2</v>
      </c>
      <c r="H466">
        <v>8</v>
      </c>
      <c r="I466" t="s">
        <v>738</v>
      </c>
      <c r="J466" s="1">
        <v>0</v>
      </c>
      <c r="K466" s="1">
        <v>0</v>
      </c>
      <c r="L466" s="1">
        <v>0</v>
      </c>
    </row>
    <row r="467" spans="1:12" x14ac:dyDescent="0.25">
      <c r="A467">
        <v>40</v>
      </c>
      <c r="B467">
        <v>18</v>
      </c>
      <c r="C467" t="s">
        <v>639</v>
      </c>
      <c r="D467" t="s">
        <v>637</v>
      </c>
      <c r="E467">
        <v>600</v>
      </c>
      <c r="F467">
        <v>25</v>
      </c>
      <c r="G467">
        <v>3</v>
      </c>
      <c r="H467">
        <v>8</v>
      </c>
      <c r="I467" t="s">
        <v>738</v>
      </c>
      <c r="J467" s="1">
        <v>0</v>
      </c>
      <c r="K467" s="1">
        <v>0</v>
      </c>
      <c r="L467" s="1">
        <v>0</v>
      </c>
    </row>
    <row r="468" spans="1:12" x14ac:dyDescent="0.25">
      <c r="A468">
        <v>40</v>
      </c>
      <c r="B468">
        <v>18</v>
      </c>
      <c r="C468" t="s">
        <v>639</v>
      </c>
      <c r="D468" t="s">
        <v>637</v>
      </c>
      <c r="E468">
        <v>600</v>
      </c>
      <c r="F468">
        <v>25</v>
      </c>
      <c r="G468">
        <v>4</v>
      </c>
      <c r="H468">
        <v>8</v>
      </c>
      <c r="I468" t="s">
        <v>738</v>
      </c>
      <c r="J468" s="1">
        <v>0</v>
      </c>
      <c r="K468" s="1">
        <v>0</v>
      </c>
      <c r="L468" s="1">
        <v>0</v>
      </c>
    </row>
    <row r="469" spans="1:12" x14ac:dyDescent="0.25">
      <c r="A469">
        <v>40</v>
      </c>
      <c r="B469">
        <v>18</v>
      </c>
      <c r="C469" t="s">
        <v>639</v>
      </c>
      <c r="D469" t="s">
        <v>637</v>
      </c>
      <c r="E469">
        <v>600</v>
      </c>
      <c r="F469">
        <v>25</v>
      </c>
      <c r="G469">
        <v>5</v>
      </c>
      <c r="H469">
        <v>8</v>
      </c>
      <c r="I469" t="s">
        <v>738</v>
      </c>
      <c r="J469" s="1">
        <v>0</v>
      </c>
      <c r="K469" s="1">
        <v>0</v>
      </c>
      <c r="L469" s="1">
        <v>0</v>
      </c>
    </row>
    <row r="470" spans="1:12" x14ac:dyDescent="0.25">
      <c r="A470">
        <v>40</v>
      </c>
      <c r="B470">
        <v>18</v>
      </c>
      <c r="C470" t="s">
        <v>636</v>
      </c>
      <c r="D470" t="s">
        <v>640</v>
      </c>
      <c r="E470">
        <v>630</v>
      </c>
      <c r="F470">
        <v>13</v>
      </c>
      <c r="G470">
        <v>2</v>
      </c>
      <c r="H470">
        <v>1</v>
      </c>
      <c r="I470" t="s">
        <v>739</v>
      </c>
      <c r="J470" s="1">
        <v>0</v>
      </c>
      <c r="K470" s="1">
        <v>539997.84</v>
      </c>
      <c r="L470" s="1">
        <v>539997.84</v>
      </c>
    </row>
    <row r="471" spans="1:12" x14ac:dyDescent="0.25">
      <c r="A471">
        <v>40</v>
      </c>
      <c r="B471">
        <v>18</v>
      </c>
      <c r="C471" t="s">
        <v>636</v>
      </c>
      <c r="D471" t="s">
        <v>640</v>
      </c>
      <c r="E471">
        <v>632</v>
      </c>
      <c r="F471">
        <v>13</v>
      </c>
      <c r="G471">
        <v>2</v>
      </c>
      <c r="H471">
        <v>1</v>
      </c>
      <c r="I471" t="s">
        <v>739</v>
      </c>
      <c r="J471" s="1">
        <v>0</v>
      </c>
      <c r="K471" s="1">
        <v>0</v>
      </c>
      <c r="L471" s="1">
        <v>0</v>
      </c>
    </row>
    <row r="472" spans="1:12" x14ac:dyDescent="0.25">
      <c r="A472">
        <v>40</v>
      </c>
      <c r="B472">
        <v>18</v>
      </c>
      <c r="D472" t="s">
        <v>632</v>
      </c>
      <c r="E472">
        <v>0</v>
      </c>
      <c r="F472">
        <v>0</v>
      </c>
      <c r="G472">
        <v>0</v>
      </c>
      <c r="H472">
        <v>0</v>
      </c>
      <c r="I472" t="s">
        <v>711</v>
      </c>
      <c r="J472" s="1">
        <v>0</v>
      </c>
      <c r="K472" s="1">
        <v>0</v>
      </c>
      <c r="L472" s="1">
        <v>0</v>
      </c>
    </row>
    <row r="473" spans="1:12" x14ac:dyDescent="0.25">
      <c r="A473">
        <v>40</v>
      </c>
      <c r="B473">
        <v>18</v>
      </c>
      <c r="C473" t="s">
        <v>681</v>
      </c>
      <c r="D473" t="s">
        <v>640</v>
      </c>
      <c r="E473">
        <v>264</v>
      </c>
      <c r="F473">
        <v>0</v>
      </c>
      <c r="G473">
        <v>0</v>
      </c>
      <c r="H473">
        <v>0</v>
      </c>
      <c r="I473" t="s">
        <v>711</v>
      </c>
      <c r="J473" s="1">
        <v>0</v>
      </c>
      <c r="K473" s="1">
        <v>0</v>
      </c>
      <c r="L473" s="1">
        <v>0</v>
      </c>
    </row>
    <row r="474" spans="1:12" x14ac:dyDescent="0.25">
      <c r="A474">
        <v>40</v>
      </c>
      <c r="B474">
        <v>18</v>
      </c>
      <c r="C474" t="s">
        <v>679</v>
      </c>
      <c r="D474" t="s">
        <v>640</v>
      </c>
      <c r="E474">
        <v>264</v>
      </c>
      <c r="F474">
        <v>0</v>
      </c>
      <c r="G474">
        <v>0</v>
      </c>
      <c r="H474">
        <v>0</v>
      </c>
      <c r="I474" t="s">
        <v>711</v>
      </c>
      <c r="J474" s="1">
        <v>0</v>
      </c>
      <c r="K474" s="1">
        <v>0</v>
      </c>
      <c r="L474" s="1">
        <v>0</v>
      </c>
    </row>
    <row r="475" spans="1:12" x14ac:dyDescent="0.25">
      <c r="A475">
        <v>40</v>
      </c>
      <c r="B475">
        <v>18</v>
      </c>
      <c r="C475" t="s">
        <v>676</v>
      </c>
      <c r="D475" t="s">
        <v>637</v>
      </c>
      <c r="E475">
        <v>268</v>
      </c>
      <c r="F475">
        <v>4</v>
      </c>
      <c r="G475">
        <v>0</v>
      </c>
      <c r="H475">
        <v>0</v>
      </c>
      <c r="I475" t="s">
        <v>740</v>
      </c>
      <c r="J475" s="1">
        <v>0</v>
      </c>
      <c r="K475" s="1">
        <v>0</v>
      </c>
      <c r="L475" s="1">
        <v>0</v>
      </c>
    </row>
    <row r="476" spans="1:12" x14ac:dyDescent="0.25">
      <c r="A476">
        <v>40</v>
      </c>
      <c r="B476">
        <v>18</v>
      </c>
      <c r="C476" t="s">
        <v>675</v>
      </c>
      <c r="D476" t="s">
        <v>637</v>
      </c>
      <c r="E476">
        <v>268</v>
      </c>
      <c r="F476">
        <v>4</v>
      </c>
      <c r="G476">
        <v>0</v>
      </c>
      <c r="H476">
        <v>0</v>
      </c>
      <c r="I476" t="s">
        <v>740</v>
      </c>
      <c r="J476" s="1">
        <v>0</v>
      </c>
      <c r="K476" s="1">
        <v>0</v>
      </c>
      <c r="L476" s="1">
        <v>0</v>
      </c>
    </row>
    <row r="477" spans="1:12" x14ac:dyDescent="0.25">
      <c r="A477">
        <v>40</v>
      </c>
      <c r="B477">
        <v>18</v>
      </c>
      <c r="C477" t="s">
        <v>675</v>
      </c>
      <c r="D477" t="s">
        <v>637</v>
      </c>
      <c r="E477">
        <v>500</v>
      </c>
      <c r="F477">
        <v>2</v>
      </c>
      <c r="G477">
        <v>4</v>
      </c>
      <c r="H477">
        <v>2</v>
      </c>
      <c r="I477" t="s">
        <v>712</v>
      </c>
      <c r="J477" s="1">
        <v>0</v>
      </c>
      <c r="K477" s="1">
        <v>0</v>
      </c>
      <c r="L477" s="1">
        <v>0</v>
      </c>
    </row>
    <row r="478" spans="1:12" x14ac:dyDescent="0.25">
      <c r="A478">
        <v>40</v>
      </c>
      <c r="B478">
        <v>18</v>
      </c>
      <c r="C478" t="s">
        <v>676</v>
      </c>
      <c r="D478" t="s">
        <v>637</v>
      </c>
      <c r="E478">
        <v>500</v>
      </c>
      <c r="F478">
        <v>2</v>
      </c>
      <c r="G478">
        <v>4</v>
      </c>
      <c r="H478">
        <v>2</v>
      </c>
      <c r="I478" t="s">
        <v>712</v>
      </c>
      <c r="J478" s="1">
        <v>0</v>
      </c>
      <c r="K478" s="1">
        <v>0</v>
      </c>
      <c r="L478" s="1">
        <v>0</v>
      </c>
    </row>
    <row r="479" spans="1:12" x14ac:dyDescent="0.25">
      <c r="A479">
        <v>40</v>
      </c>
      <c r="B479">
        <v>18</v>
      </c>
      <c r="C479" t="s">
        <v>636</v>
      </c>
      <c r="D479" t="s">
        <v>640</v>
      </c>
      <c r="E479">
        <v>630</v>
      </c>
      <c r="F479">
        <v>13</v>
      </c>
      <c r="G479">
        <v>2</v>
      </c>
      <c r="H479">
        <v>4</v>
      </c>
      <c r="I479" t="s">
        <v>741</v>
      </c>
      <c r="J479" s="1">
        <v>0</v>
      </c>
      <c r="K479" s="1">
        <v>0</v>
      </c>
      <c r="L479" s="1">
        <v>0</v>
      </c>
    </row>
    <row r="480" spans="1:12" x14ac:dyDescent="0.25">
      <c r="A480">
        <v>40</v>
      </c>
      <c r="B480">
        <v>18</v>
      </c>
      <c r="C480" t="s">
        <v>636</v>
      </c>
      <c r="D480" t="s">
        <v>640</v>
      </c>
      <c r="E480">
        <v>632</v>
      </c>
      <c r="F480">
        <v>13</v>
      </c>
      <c r="G480">
        <v>2</v>
      </c>
      <c r="H480">
        <v>4</v>
      </c>
      <c r="I480" t="s">
        <v>741</v>
      </c>
      <c r="J480" s="1">
        <v>0</v>
      </c>
      <c r="K480" s="1">
        <v>0</v>
      </c>
      <c r="L480" s="1">
        <v>0</v>
      </c>
    </row>
    <row r="481" spans="1:12" x14ac:dyDescent="0.25">
      <c r="A481">
        <v>40</v>
      </c>
      <c r="B481">
        <v>18</v>
      </c>
      <c r="D481" t="s">
        <v>632</v>
      </c>
      <c r="E481">
        <v>0</v>
      </c>
      <c r="F481">
        <v>0</v>
      </c>
      <c r="G481">
        <v>0</v>
      </c>
      <c r="H481">
        <v>0</v>
      </c>
      <c r="I481" t="s">
        <v>713</v>
      </c>
      <c r="J481" s="1">
        <v>0</v>
      </c>
      <c r="K481" s="1">
        <v>0</v>
      </c>
      <c r="L481" s="1">
        <v>0</v>
      </c>
    </row>
    <row r="482" spans="1:12" x14ac:dyDescent="0.25">
      <c r="A482">
        <v>40</v>
      </c>
      <c r="B482">
        <v>18</v>
      </c>
      <c r="C482" t="s">
        <v>679</v>
      </c>
      <c r="D482" t="s">
        <v>640</v>
      </c>
      <c r="E482">
        <v>267</v>
      </c>
      <c r="F482">
        <v>0</v>
      </c>
      <c r="G482">
        <v>0</v>
      </c>
      <c r="H482">
        <v>0</v>
      </c>
      <c r="I482" t="s">
        <v>713</v>
      </c>
      <c r="J482" s="1">
        <v>0</v>
      </c>
      <c r="K482" s="1">
        <v>0</v>
      </c>
      <c r="L482" s="1">
        <v>0</v>
      </c>
    </row>
    <row r="483" spans="1:12" x14ac:dyDescent="0.25">
      <c r="A483">
        <v>40</v>
      </c>
      <c r="B483">
        <v>18</v>
      </c>
      <c r="C483" t="s">
        <v>681</v>
      </c>
      <c r="D483" t="s">
        <v>640</v>
      </c>
      <c r="E483">
        <v>267</v>
      </c>
      <c r="F483">
        <v>0</v>
      </c>
      <c r="G483">
        <v>0</v>
      </c>
      <c r="H483">
        <v>0</v>
      </c>
      <c r="I483" t="s">
        <v>713</v>
      </c>
      <c r="J483" s="1">
        <v>0</v>
      </c>
      <c r="K483" s="1">
        <v>0</v>
      </c>
      <c r="L483" s="1">
        <v>0</v>
      </c>
    </row>
    <row r="484" spans="1:12" x14ac:dyDescent="0.25">
      <c r="A484">
        <v>40</v>
      </c>
      <c r="B484">
        <v>18</v>
      </c>
      <c r="C484" t="s">
        <v>676</v>
      </c>
      <c r="D484" t="s">
        <v>637</v>
      </c>
      <c r="E484">
        <v>268</v>
      </c>
      <c r="F484">
        <v>7</v>
      </c>
      <c r="G484">
        <v>0</v>
      </c>
      <c r="H484">
        <v>0</v>
      </c>
      <c r="I484" t="s">
        <v>742</v>
      </c>
      <c r="J484" s="1">
        <v>0</v>
      </c>
      <c r="K484" s="1">
        <v>0</v>
      </c>
      <c r="L484" s="1">
        <v>0</v>
      </c>
    </row>
    <row r="485" spans="1:12" x14ac:dyDescent="0.25">
      <c r="A485">
        <v>40</v>
      </c>
      <c r="B485">
        <v>18</v>
      </c>
      <c r="C485" t="s">
        <v>675</v>
      </c>
      <c r="D485" t="s">
        <v>637</v>
      </c>
      <c r="E485">
        <v>268</v>
      </c>
      <c r="F485">
        <v>7</v>
      </c>
      <c r="G485">
        <v>0</v>
      </c>
      <c r="H485">
        <v>0</v>
      </c>
      <c r="I485" t="s">
        <v>742</v>
      </c>
      <c r="J485" s="1">
        <v>0</v>
      </c>
      <c r="K485" s="1">
        <v>0</v>
      </c>
      <c r="L485" s="1">
        <v>0</v>
      </c>
    </row>
    <row r="486" spans="1:12" x14ac:dyDescent="0.25">
      <c r="A486">
        <v>40</v>
      </c>
      <c r="B486">
        <v>18</v>
      </c>
      <c r="C486" t="s">
        <v>675</v>
      </c>
      <c r="D486" t="s">
        <v>637</v>
      </c>
      <c r="E486">
        <v>500</v>
      </c>
      <c r="F486">
        <v>2</v>
      </c>
      <c r="G486">
        <v>4</v>
      </c>
      <c r="H486">
        <v>3</v>
      </c>
      <c r="I486" t="s">
        <v>723</v>
      </c>
      <c r="J486" s="1">
        <v>0</v>
      </c>
      <c r="K486" s="1">
        <v>0</v>
      </c>
      <c r="L486" s="1">
        <v>0</v>
      </c>
    </row>
    <row r="487" spans="1:12" x14ac:dyDescent="0.25">
      <c r="A487">
        <v>40</v>
      </c>
      <c r="B487">
        <v>18</v>
      </c>
      <c r="C487" t="s">
        <v>676</v>
      </c>
      <c r="D487" t="s">
        <v>637</v>
      </c>
      <c r="E487">
        <v>500</v>
      </c>
      <c r="F487">
        <v>2</v>
      </c>
      <c r="G487">
        <v>4</v>
      </c>
      <c r="H487">
        <v>3</v>
      </c>
      <c r="I487" t="s">
        <v>723</v>
      </c>
      <c r="J487" s="1">
        <v>0</v>
      </c>
      <c r="K487" s="1">
        <v>0</v>
      </c>
      <c r="L487" s="1">
        <v>0</v>
      </c>
    </row>
    <row r="488" spans="1:12" x14ac:dyDescent="0.25">
      <c r="A488">
        <v>40</v>
      </c>
      <c r="B488">
        <v>18</v>
      </c>
      <c r="C488" t="s">
        <v>675</v>
      </c>
      <c r="D488" t="s">
        <v>637</v>
      </c>
      <c r="E488">
        <v>500</v>
      </c>
      <c r="F488">
        <v>2</v>
      </c>
      <c r="G488">
        <v>4</v>
      </c>
      <c r="H488">
        <v>99</v>
      </c>
      <c r="I488" t="s">
        <v>714</v>
      </c>
      <c r="J488" s="1">
        <v>0</v>
      </c>
      <c r="K488" s="1">
        <v>0</v>
      </c>
      <c r="L488" s="1">
        <v>0</v>
      </c>
    </row>
    <row r="489" spans="1:12" x14ac:dyDescent="0.25">
      <c r="A489">
        <v>40</v>
      </c>
      <c r="B489">
        <v>18</v>
      </c>
      <c r="C489" t="s">
        <v>676</v>
      </c>
      <c r="D489" t="s">
        <v>637</v>
      </c>
      <c r="E489">
        <v>500</v>
      </c>
      <c r="F489">
        <v>2</v>
      </c>
      <c r="G489">
        <v>4</v>
      </c>
      <c r="H489">
        <v>99</v>
      </c>
      <c r="I489" t="s">
        <v>714</v>
      </c>
      <c r="J489" s="1">
        <v>0</v>
      </c>
      <c r="K489" s="1">
        <v>0</v>
      </c>
      <c r="L489" s="1">
        <v>0</v>
      </c>
    </row>
    <row r="490" spans="1:12" x14ac:dyDescent="0.25">
      <c r="A490">
        <v>40</v>
      </c>
      <c r="B490">
        <v>18</v>
      </c>
      <c r="C490" t="s">
        <v>636</v>
      </c>
      <c r="D490" t="s">
        <v>640</v>
      </c>
      <c r="E490">
        <v>630</v>
      </c>
      <c r="F490">
        <v>13</v>
      </c>
      <c r="G490">
        <v>2</v>
      </c>
      <c r="H490">
        <v>7</v>
      </c>
      <c r="I490" t="s">
        <v>743</v>
      </c>
      <c r="J490" s="1">
        <v>0</v>
      </c>
      <c r="K490" s="1">
        <v>0</v>
      </c>
      <c r="L490" s="1">
        <v>0</v>
      </c>
    </row>
    <row r="491" spans="1:12" x14ac:dyDescent="0.25">
      <c r="A491">
        <v>40</v>
      </c>
      <c r="B491">
        <v>18</v>
      </c>
      <c r="C491" t="s">
        <v>636</v>
      </c>
      <c r="D491" t="s">
        <v>640</v>
      </c>
      <c r="E491">
        <v>632</v>
      </c>
      <c r="F491">
        <v>13</v>
      </c>
      <c r="G491">
        <v>2</v>
      </c>
      <c r="H491">
        <v>7</v>
      </c>
      <c r="I491" t="s">
        <v>743</v>
      </c>
      <c r="J491" s="1">
        <v>0</v>
      </c>
      <c r="K491" s="1">
        <v>0</v>
      </c>
      <c r="L491" s="1">
        <v>0</v>
      </c>
    </row>
    <row r="492" spans="1:12" x14ac:dyDescent="0.25">
      <c r="A492">
        <v>40</v>
      </c>
      <c r="B492">
        <v>18</v>
      </c>
      <c r="C492" t="s">
        <v>681</v>
      </c>
      <c r="D492" t="s">
        <v>632</v>
      </c>
      <c r="E492">
        <v>293</v>
      </c>
      <c r="F492">
        <v>0</v>
      </c>
      <c r="G492">
        <v>0</v>
      </c>
      <c r="H492">
        <v>0</v>
      </c>
      <c r="I492" t="s">
        <v>715</v>
      </c>
      <c r="J492" s="1">
        <v>0</v>
      </c>
      <c r="K492" s="1">
        <v>0</v>
      </c>
      <c r="L492" s="1">
        <v>0</v>
      </c>
    </row>
    <row r="493" spans="1:12" x14ac:dyDescent="0.25">
      <c r="A493">
        <v>40</v>
      </c>
      <c r="B493">
        <v>18</v>
      </c>
      <c r="C493" t="s">
        <v>679</v>
      </c>
      <c r="D493" t="s">
        <v>632</v>
      </c>
      <c r="E493">
        <v>293</v>
      </c>
      <c r="F493">
        <v>0</v>
      </c>
      <c r="G493">
        <v>0</v>
      </c>
      <c r="H493">
        <v>0</v>
      </c>
      <c r="I493" t="s">
        <v>715</v>
      </c>
      <c r="J493" s="1">
        <v>0</v>
      </c>
      <c r="K493" s="1">
        <v>0</v>
      </c>
      <c r="L493" s="1">
        <v>0</v>
      </c>
    </row>
    <row r="494" spans="1:12" x14ac:dyDescent="0.25">
      <c r="A494">
        <v>40</v>
      </c>
      <c r="B494">
        <v>18</v>
      </c>
      <c r="D494" t="s">
        <v>632</v>
      </c>
      <c r="E494">
        <v>0</v>
      </c>
      <c r="F494">
        <v>0</v>
      </c>
      <c r="G494">
        <v>0</v>
      </c>
      <c r="H494">
        <v>0</v>
      </c>
      <c r="I494" t="s">
        <v>744</v>
      </c>
      <c r="J494" s="1">
        <v>27674.87</v>
      </c>
      <c r="K494" s="1">
        <v>372233.01</v>
      </c>
      <c r="L494" s="1">
        <v>344558.14</v>
      </c>
    </row>
    <row r="495" spans="1:12" x14ac:dyDescent="0.25">
      <c r="A495">
        <v>40</v>
      </c>
      <c r="B495">
        <v>18</v>
      </c>
      <c r="C495" t="s">
        <v>679</v>
      </c>
      <c r="D495" t="s">
        <v>640</v>
      </c>
      <c r="E495">
        <v>294</v>
      </c>
      <c r="F495">
        <v>0</v>
      </c>
      <c r="G495">
        <v>0</v>
      </c>
      <c r="H495">
        <v>0</v>
      </c>
      <c r="I495" t="s">
        <v>744</v>
      </c>
      <c r="J495" s="1">
        <v>0</v>
      </c>
      <c r="K495" s="1">
        <v>3539933.41</v>
      </c>
      <c r="L495" s="1">
        <v>3539933.41</v>
      </c>
    </row>
    <row r="496" spans="1:12" x14ac:dyDescent="0.25">
      <c r="A496">
        <v>40</v>
      </c>
      <c r="B496">
        <v>18</v>
      </c>
      <c r="C496" t="s">
        <v>681</v>
      </c>
      <c r="D496" t="s">
        <v>640</v>
      </c>
      <c r="E496">
        <v>294</v>
      </c>
      <c r="F496">
        <v>0</v>
      </c>
      <c r="G496">
        <v>0</v>
      </c>
      <c r="H496">
        <v>0</v>
      </c>
      <c r="I496" t="s">
        <v>744</v>
      </c>
      <c r="J496" s="1">
        <v>1689468.7</v>
      </c>
      <c r="K496" s="1">
        <v>0</v>
      </c>
      <c r="L496" s="1">
        <v>-1689468.7</v>
      </c>
    </row>
    <row r="497" spans="1:12" x14ac:dyDescent="0.25">
      <c r="A497">
        <v>40</v>
      </c>
      <c r="B497">
        <v>18</v>
      </c>
      <c r="C497" t="s">
        <v>676</v>
      </c>
      <c r="D497" t="s">
        <v>637</v>
      </c>
      <c r="E497">
        <v>299</v>
      </c>
      <c r="F497">
        <v>0</v>
      </c>
      <c r="G497">
        <v>0</v>
      </c>
      <c r="H497">
        <v>0</v>
      </c>
      <c r="I497" t="s">
        <v>717</v>
      </c>
      <c r="J497" s="1">
        <v>1661793.83</v>
      </c>
      <c r="K497" s="1">
        <v>0</v>
      </c>
      <c r="L497" s="1">
        <v>-1661793.83</v>
      </c>
    </row>
    <row r="498" spans="1:12" x14ac:dyDescent="0.25">
      <c r="A498">
        <v>40</v>
      </c>
      <c r="B498">
        <v>18</v>
      </c>
      <c r="C498" t="s">
        <v>675</v>
      </c>
      <c r="D498" t="s">
        <v>637</v>
      </c>
      <c r="E498">
        <v>299</v>
      </c>
      <c r="F498">
        <v>0</v>
      </c>
      <c r="G498">
        <v>0</v>
      </c>
      <c r="H498">
        <v>0</v>
      </c>
      <c r="I498" t="s">
        <v>717</v>
      </c>
      <c r="J498" s="1">
        <v>0</v>
      </c>
      <c r="K498" s="1">
        <v>3167700.4</v>
      </c>
      <c r="L498" s="1">
        <v>3167700.4</v>
      </c>
    </row>
    <row r="499" spans="1:12" x14ac:dyDescent="0.25">
      <c r="A499">
        <v>40</v>
      </c>
      <c r="B499">
        <v>18</v>
      </c>
      <c r="C499" t="s">
        <v>676</v>
      </c>
      <c r="D499" t="s">
        <v>637</v>
      </c>
      <c r="E499">
        <v>500</v>
      </c>
      <c r="F499">
        <v>2</v>
      </c>
      <c r="G499">
        <v>5</v>
      </c>
      <c r="H499">
        <v>0</v>
      </c>
      <c r="I499" t="s">
        <v>745</v>
      </c>
      <c r="J499" s="1">
        <v>0</v>
      </c>
      <c r="K499" s="1">
        <v>0</v>
      </c>
      <c r="L499" s="1">
        <v>0</v>
      </c>
    </row>
    <row r="500" spans="1:12" x14ac:dyDescent="0.25">
      <c r="A500">
        <v>40</v>
      </c>
      <c r="B500">
        <v>18</v>
      </c>
      <c r="C500" t="s">
        <v>675</v>
      </c>
      <c r="D500" t="s">
        <v>637</v>
      </c>
      <c r="E500">
        <v>500</v>
      </c>
      <c r="F500">
        <v>2</v>
      </c>
      <c r="G500">
        <v>5</v>
      </c>
      <c r="H500">
        <v>0</v>
      </c>
      <c r="I500" t="s">
        <v>745</v>
      </c>
      <c r="J500" s="1">
        <v>0</v>
      </c>
      <c r="K500" s="1">
        <v>0</v>
      </c>
      <c r="L500" s="1">
        <v>0</v>
      </c>
    </row>
    <row r="501" spans="1:12" x14ac:dyDescent="0.25">
      <c r="A501">
        <v>40</v>
      </c>
      <c r="B501">
        <v>18</v>
      </c>
      <c r="C501" t="s">
        <v>636</v>
      </c>
      <c r="D501" t="s">
        <v>640</v>
      </c>
      <c r="E501">
        <v>630</v>
      </c>
      <c r="F501">
        <v>13</v>
      </c>
      <c r="G501">
        <v>3</v>
      </c>
      <c r="H501">
        <v>0</v>
      </c>
      <c r="J501" s="1">
        <v>0</v>
      </c>
      <c r="K501" s="1">
        <v>0</v>
      </c>
      <c r="L501" s="1">
        <v>0</v>
      </c>
    </row>
    <row r="502" spans="1:12" x14ac:dyDescent="0.25">
      <c r="A502">
        <v>40</v>
      </c>
      <c r="B502">
        <v>18</v>
      </c>
      <c r="D502" t="s">
        <v>632</v>
      </c>
      <c r="E502">
        <v>0</v>
      </c>
      <c r="F502">
        <v>0</v>
      </c>
      <c r="G502">
        <v>0</v>
      </c>
      <c r="H502">
        <v>0</v>
      </c>
      <c r="I502" t="s">
        <v>719</v>
      </c>
      <c r="J502" s="1">
        <v>0</v>
      </c>
      <c r="K502" s="1">
        <v>0</v>
      </c>
      <c r="L502" s="1">
        <v>0</v>
      </c>
    </row>
    <row r="503" spans="1:12" x14ac:dyDescent="0.25">
      <c r="A503">
        <v>40</v>
      </c>
      <c r="B503">
        <v>18</v>
      </c>
      <c r="C503" t="s">
        <v>679</v>
      </c>
      <c r="D503" t="s">
        <v>640</v>
      </c>
      <c r="E503">
        <v>297</v>
      </c>
      <c r="F503">
        <v>0</v>
      </c>
      <c r="G503">
        <v>0</v>
      </c>
      <c r="H503">
        <v>0</v>
      </c>
      <c r="I503" t="s">
        <v>719</v>
      </c>
      <c r="J503" s="1">
        <v>0</v>
      </c>
      <c r="K503" s="1">
        <v>0</v>
      </c>
      <c r="L503" s="1">
        <v>0</v>
      </c>
    </row>
    <row r="504" spans="1:12" x14ac:dyDescent="0.25">
      <c r="A504">
        <v>40</v>
      </c>
      <c r="B504">
        <v>18</v>
      </c>
      <c r="C504" t="s">
        <v>681</v>
      </c>
      <c r="D504" t="s">
        <v>640</v>
      </c>
      <c r="E504">
        <v>297</v>
      </c>
      <c r="F504">
        <v>0</v>
      </c>
      <c r="G504">
        <v>0</v>
      </c>
      <c r="H504">
        <v>0</v>
      </c>
      <c r="I504" t="s">
        <v>719</v>
      </c>
      <c r="J504" s="1">
        <v>0</v>
      </c>
      <c r="K504" s="1">
        <v>0</v>
      </c>
      <c r="L504" s="1">
        <v>0</v>
      </c>
    </row>
    <row r="505" spans="1:12" x14ac:dyDescent="0.25">
      <c r="A505">
        <v>40</v>
      </c>
      <c r="B505">
        <v>18</v>
      </c>
      <c r="C505" t="s">
        <v>639</v>
      </c>
      <c r="D505" t="s">
        <v>637</v>
      </c>
      <c r="E505">
        <v>600</v>
      </c>
      <c r="F505">
        <v>25</v>
      </c>
      <c r="G505">
        <v>1</v>
      </c>
      <c r="H505">
        <v>9</v>
      </c>
      <c r="I505" t="s">
        <v>746</v>
      </c>
      <c r="J505" s="1">
        <v>0</v>
      </c>
      <c r="K505" s="1">
        <v>0</v>
      </c>
      <c r="L505" s="1">
        <v>0</v>
      </c>
    </row>
    <row r="506" spans="1:12" x14ac:dyDescent="0.25">
      <c r="A506">
        <v>40</v>
      </c>
      <c r="B506">
        <v>18</v>
      </c>
      <c r="C506" t="s">
        <v>639</v>
      </c>
      <c r="D506" t="s">
        <v>637</v>
      </c>
      <c r="E506">
        <v>600</v>
      </c>
      <c r="F506">
        <v>25</v>
      </c>
      <c r="G506">
        <v>2</v>
      </c>
      <c r="H506">
        <v>9</v>
      </c>
      <c r="I506" t="s">
        <v>746</v>
      </c>
      <c r="J506" s="1">
        <v>0</v>
      </c>
      <c r="K506" s="1">
        <v>0</v>
      </c>
      <c r="L506" s="1">
        <v>0</v>
      </c>
    </row>
    <row r="507" spans="1:12" x14ac:dyDescent="0.25">
      <c r="A507">
        <v>40</v>
      </c>
      <c r="B507">
        <v>18</v>
      </c>
      <c r="C507" t="s">
        <v>639</v>
      </c>
      <c r="D507" t="s">
        <v>637</v>
      </c>
      <c r="E507">
        <v>600</v>
      </c>
      <c r="F507">
        <v>25</v>
      </c>
      <c r="G507">
        <v>3</v>
      </c>
      <c r="H507">
        <v>9</v>
      </c>
      <c r="I507" t="s">
        <v>746</v>
      </c>
      <c r="J507" s="1">
        <v>0</v>
      </c>
      <c r="K507" s="1">
        <v>0</v>
      </c>
      <c r="L507" s="1">
        <v>0</v>
      </c>
    </row>
    <row r="508" spans="1:12" x14ac:dyDescent="0.25">
      <c r="A508">
        <v>40</v>
      </c>
      <c r="B508">
        <v>18</v>
      </c>
      <c r="C508" t="s">
        <v>639</v>
      </c>
      <c r="D508" t="s">
        <v>637</v>
      </c>
      <c r="E508">
        <v>600</v>
      </c>
      <c r="F508">
        <v>25</v>
      </c>
      <c r="G508">
        <v>4</v>
      </c>
      <c r="H508">
        <v>9</v>
      </c>
      <c r="I508" t="s">
        <v>746</v>
      </c>
      <c r="J508" s="1">
        <v>0</v>
      </c>
      <c r="K508" s="1">
        <v>0</v>
      </c>
      <c r="L508" s="1">
        <v>0</v>
      </c>
    </row>
    <row r="509" spans="1:12" x14ac:dyDescent="0.25">
      <c r="A509">
        <v>40</v>
      </c>
      <c r="B509">
        <v>18</v>
      </c>
      <c r="C509" t="s">
        <v>639</v>
      </c>
      <c r="D509" t="s">
        <v>637</v>
      </c>
      <c r="E509">
        <v>600</v>
      </c>
      <c r="F509">
        <v>25</v>
      </c>
      <c r="G509">
        <v>5</v>
      </c>
      <c r="H509">
        <v>9</v>
      </c>
      <c r="I509" t="s">
        <v>746</v>
      </c>
      <c r="J509" s="1">
        <v>0</v>
      </c>
      <c r="K509" s="1">
        <v>0</v>
      </c>
      <c r="L509" s="1">
        <v>0</v>
      </c>
    </row>
    <row r="510" spans="1:12" x14ac:dyDescent="0.25">
      <c r="A510">
        <v>40</v>
      </c>
      <c r="B510">
        <v>18</v>
      </c>
      <c r="D510" t="s">
        <v>632</v>
      </c>
      <c r="E510">
        <v>0</v>
      </c>
      <c r="F510">
        <v>0</v>
      </c>
      <c r="G510">
        <v>0</v>
      </c>
      <c r="H510">
        <v>0</v>
      </c>
      <c r="I510" t="s">
        <v>747</v>
      </c>
      <c r="J510" s="1">
        <v>-22087701.030000001</v>
      </c>
      <c r="K510" s="1">
        <v>-87909166.980000004</v>
      </c>
      <c r="L510" s="1">
        <v>-65821465.950000003</v>
      </c>
    </row>
    <row r="511" spans="1:12" x14ac:dyDescent="0.25">
      <c r="A511">
        <v>40</v>
      </c>
      <c r="B511">
        <v>18</v>
      </c>
      <c r="D511" t="s">
        <v>632</v>
      </c>
      <c r="E511">
        <v>0</v>
      </c>
      <c r="F511">
        <v>0</v>
      </c>
      <c r="G511">
        <v>0</v>
      </c>
      <c r="H511">
        <v>0</v>
      </c>
      <c r="I511" t="s">
        <v>748</v>
      </c>
      <c r="J511" s="1">
        <v>-67905993.310000002</v>
      </c>
      <c r="K511" s="1">
        <v>-87909166.980000004</v>
      </c>
      <c r="L511" s="1">
        <v>-20003173.670000002</v>
      </c>
    </row>
    <row r="512" spans="1:12" x14ac:dyDescent="0.25">
      <c r="A512">
        <v>40</v>
      </c>
      <c r="B512">
        <v>18</v>
      </c>
      <c r="D512" t="s">
        <v>632</v>
      </c>
      <c r="E512">
        <v>0</v>
      </c>
      <c r="F512">
        <v>0</v>
      </c>
      <c r="G512">
        <v>0</v>
      </c>
      <c r="H512">
        <v>0</v>
      </c>
      <c r="I512" t="s">
        <v>749</v>
      </c>
      <c r="J512" s="1">
        <v>0</v>
      </c>
      <c r="K512" s="1">
        <v>0</v>
      </c>
      <c r="L512" s="1">
        <v>0</v>
      </c>
    </row>
    <row r="513" spans="1:12" x14ac:dyDescent="0.25">
      <c r="A513">
        <v>40</v>
      </c>
      <c r="B513">
        <v>18</v>
      </c>
      <c r="D513" t="s">
        <v>632</v>
      </c>
      <c r="E513">
        <v>0</v>
      </c>
      <c r="F513">
        <v>0</v>
      </c>
      <c r="G513">
        <v>0</v>
      </c>
      <c r="H513">
        <v>0</v>
      </c>
      <c r="I513" t="s">
        <v>750</v>
      </c>
      <c r="J513" s="1">
        <v>1209022774.29</v>
      </c>
      <c r="K513" s="1">
        <v>1277970169.6500001</v>
      </c>
      <c r="L513" s="1">
        <v>68947395.359999999</v>
      </c>
    </row>
    <row r="514" spans="1:12" x14ac:dyDescent="0.25">
      <c r="A514">
        <v>40</v>
      </c>
      <c r="B514">
        <v>18</v>
      </c>
      <c r="D514" t="s">
        <v>632</v>
      </c>
      <c r="E514">
        <v>0</v>
      </c>
      <c r="F514">
        <v>0</v>
      </c>
      <c r="G514">
        <v>0</v>
      </c>
      <c r="H514">
        <v>0</v>
      </c>
      <c r="I514" t="s">
        <v>751</v>
      </c>
      <c r="J514" s="1">
        <v>1053545275.63</v>
      </c>
      <c r="K514" s="1">
        <v>1064958853.73</v>
      </c>
      <c r="L514" s="1">
        <v>11413578.1</v>
      </c>
    </row>
    <row r="515" spans="1:12" x14ac:dyDescent="0.25">
      <c r="A515">
        <v>40</v>
      </c>
      <c r="B515">
        <v>18</v>
      </c>
      <c r="C515" t="s">
        <v>636</v>
      </c>
      <c r="D515" t="s">
        <v>632</v>
      </c>
      <c r="E515">
        <v>110</v>
      </c>
      <c r="F515">
        <v>0</v>
      </c>
      <c r="G515">
        <v>0</v>
      </c>
      <c r="H515">
        <v>0</v>
      </c>
      <c r="I515" t="s">
        <v>752</v>
      </c>
      <c r="J515" s="1">
        <v>0</v>
      </c>
      <c r="K515" s="1">
        <v>0</v>
      </c>
      <c r="L515" s="1">
        <v>0</v>
      </c>
    </row>
    <row r="516" spans="1:12" x14ac:dyDescent="0.25">
      <c r="A516">
        <v>40</v>
      </c>
      <c r="B516">
        <v>18</v>
      </c>
      <c r="C516" t="s">
        <v>636</v>
      </c>
      <c r="D516" t="s">
        <v>632</v>
      </c>
      <c r="E516">
        <v>111</v>
      </c>
      <c r="F516">
        <v>0</v>
      </c>
      <c r="G516">
        <v>0</v>
      </c>
      <c r="H516">
        <v>0</v>
      </c>
      <c r="I516" t="s">
        <v>753</v>
      </c>
      <c r="J516" s="1">
        <v>0</v>
      </c>
      <c r="K516" s="1">
        <v>0</v>
      </c>
      <c r="L516" s="1">
        <v>0</v>
      </c>
    </row>
    <row r="517" spans="1:12" x14ac:dyDescent="0.25">
      <c r="A517">
        <v>40</v>
      </c>
      <c r="B517">
        <v>18</v>
      </c>
      <c r="C517" t="s">
        <v>636</v>
      </c>
      <c r="D517" t="s">
        <v>632</v>
      </c>
      <c r="E517">
        <v>112</v>
      </c>
      <c r="F517">
        <v>0</v>
      </c>
      <c r="G517">
        <v>0</v>
      </c>
      <c r="H517">
        <v>0</v>
      </c>
      <c r="I517" t="s">
        <v>754</v>
      </c>
      <c r="J517" s="1">
        <v>0</v>
      </c>
      <c r="K517" s="1">
        <v>0</v>
      </c>
      <c r="L517" s="1">
        <v>0</v>
      </c>
    </row>
    <row r="518" spans="1:12" x14ac:dyDescent="0.25">
      <c r="A518">
        <v>40</v>
      </c>
      <c r="B518">
        <v>18</v>
      </c>
      <c r="D518" t="s">
        <v>632</v>
      </c>
      <c r="E518">
        <v>0</v>
      </c>
      <c r="F518">
        <v>0</v>
      </c>
      <c r="G518">
        <v>0</v>
      </c>
      <c r="H518">
        <v>0</v>
      </c>
      <c r="I518" t="s">
        <v>755</v>
      </c>
      <c r="J518" s="1">
        <v>0</v>
      </c>
      <c r="K518" s="1">
        <v>0</v>
      </c>
      <c r="L518" s="1">
        <v>0</v>
      </c>
    </row>
    <row r="519" spans="1:12" x14ac:dyDescent="0.25">
      <c r="A519">
        <v>40</v>
      </c>
      <c r="B519">
        <v>18</v>
      </c>
      <c r="C519" t="s">
        <v>636</v>
      </c>
      <c r="D519" t="s">
        <v>640</v>
      </c>
      <c r="E519">
        <v>117</v>
      </c>
      <c r="F519">
        <v>0</v>
      </c>
      <c r="G519">
        <v>0</v>
      </c>
      <c r="H519">
        <v>0</v>
      </c>
      <c r="I519" t="s">
        <v>755</v>
      </c>
      <c r="J519" s="1">
        <v>0</v>
      </c>
      <c r="K519" s="1">
        <v>0</v>
      </c>
      <c r="L519" s="1">
        <v>0</v>
      </c>
    </row>
    <row r="520" spans="1:12" x14ac:dyDescent="0.25">
      <c r="A520">
        <v>40</v>
      </c>
      <c r="B520">
        <v>18</v>
      </c>
      <c r="C520" t="s">
        <v>636</v>
      </c>
      <c r="D520" t="s">
        <v>640</v>
      </c>
      <c r="E520">
        <v>197</v>
      </c>
      <c r="F520">
        <v>4</v>
      </c>
      <c r="G520">
        <v>0</v>
      </c>
      <c r="H520">
        <v>0</v>
      </c>
      <c r="I520" t="s">
        <v>756</v>
      </c>
      <c r="J520" s="1">
        <v>0</v>
      </c>
      <c r="K520" s="1">
        <v>0</v>
      </c>
      <c r="L520" s="1">
        <v>0</v>
      </c>
    </row>
    <row r="521" spans="1:12" x14ac:dyDescent="0.25">
      <c r="A521">
        <v>40</v>
      </c>
      <c r="B521">
        <v>18</v>
      </c>
      <c r="C521" t="s">
        <v>636</v>
      </c>
      <c r="D521" t="s">
        <v>640</v>
      </c>
      <c r="E521">
        <v>217</v>
      </c>
      <c r="F521">
        <v>0</v>
      </c>
      <c r="G521">
        <v>0</v>
      </c>
      <c r="H521">
        <v>0</v>
      </c>
      <c r="I521" t="s">
        <v>755</v>
      </c>
      <c r="J521" s="1">
        <v>0</v>
      </c>
      <c r="K521" s="1">
        <v>0</v>
      </c>
      <c r="L521" s="1">
        <v>0</v>
      </c>
    </row>
    <row r="522" spans="1:12" x14ac:dyDescent="0.25">
      <c r="A522">
        <v>40</v>
      </c>
      <c r="B522">
        <v>18</v>
      </c>
      <c r="C522" t="s">
        <v>639</v>
      </c>
      <c r="D522" t="s">
        <v>637</v>
      </c>
      <c r="E522">
        <v>397</v>
      </c>
      <c r="F522">
        <v>4</v>
      </c>
      <c r="G522">
        <v>0</v>
      </c>
      <c r="H522">
        <v>0</v>
      </c>
      <c r="I522" t="s">
        <v>757</v>
      </c>
      <c r="J522" s="1">
        <v>0</v>
      </c>
      <c r="K522" s="1">
        <v>0</v>
      </c>
      <c r="L522" s="1">
        <v>0</v>
      </c>
    </row>
    <row r="523" spans="1:12" x14ac:dyDescent="0.25">
      <c r="A523">
        <v>40</v>
      </c>
      <c r="B523">
        <v>18</v>
      </c>
      <c r="D523" t="s">
        <v>632</v>
      </c>
      <c r="E523">
        <v>0</v>
      </c>
      <c r="F523">
        <v>0</v>
      </c>
      <c r="G523">
        <v>0</v>
      </c>
      <c r="H523">
        <v>0</v>
      </c>
      <c r="I523" t="s">
        <v>758</v>
      </c>
      <c r="J523" s="1">
        <v>1033375017</v>
      </c>
      <c r="K523" s="1">
        <v>1033375017</v>
      </c>
      <c r="L523" s="1">
        <v>0</v>
      </c>
    </row>
    <row r="524" spans="1:12" x14ac:dyDescent="0.25">
      <c r="A524">
        <v>40</v>
      </c>
      <c r="B524">
        <v>18</v>
      </c>
      <c r="C524" t="s">
        <v>636</v>
      </c>
      <c r="D524" t="s">
        <v>640</v>
      </c>
      <c r="E524">
        <v>240</v>
      </c>
      <c r="F524">
        <v>0</v>
      </c>
      <c r="G524">
        <v>0</v>
      </c>
      <c r="H524">
        <v>0</v>
      </c>
      <c r="I524" t="s">
        <v>758</v>
      </c>
      <c r="J524" s="1">
        <v>2694954567.2800002</v>
      </c>
      <c r="K524" s="1">
        <v>2789999437</v>
      </c>
      <c r="L524" s="1">
        <v>95044869.719999999</v>
      </c>
    </row>
    <row r="525" spans="1:12" x14ac:dyDescent="0.25">
      <c r="A525">
        <v>40</v>
      </c>
      <c r="B525">
        <v>18</v>
      </c>
      <c r="C525" t="s">
        <v>639</v>
      </c>
      <c r="D525" t="s">
        <v>637</v>
      </c>
      <c r="E525">
        <v>500</v>
      </c>
      <c r="F525">
        <v>2</v>
      </c>
      <c r="G525">
        <v>2</v>
      </c>
      <c r="H525">
        <v>1</v>
      </c>
      <c r="I525" t="s">
        <v>723</v>
      </c>
      <c r="J525" s="1">
        <v>1661579550.28</v>
      </c>
      <c r="K525" s="1">
        <v>1756624420</v>
      </c>
      <c r="L525" s="1">
        <v>95044869.719999999</v>
      </c>
    </row>
    <row r="526" spans="1:12" x14ac:dyDescent="0.25">
      <c r="A526">
        <v>40</v>
      </c>
      <c r="B526">
        <v>18</v>
      </c>
      <c r="C526" t="s">
        <v>639</v>
      </c>
      <c r="D526" t="s">
        <v>637</v>
      </c>
      <c r="E526">
        <v>600</v>
      </c>
      <c r="F526">
        <v>11</v>
      </c>
      <c r="G526">
        <v>8</v>
      </c>
      <c r="H526">
        <v>1</v>
      </c>
      <c r="I526" t="s">
        <v>759</v>
      </c>
      <c r="J526" s="1">
        <v>0</v>
      </c>
      <c r="K526" s="1">
        <v>0</v>
      </c>
      <c r="L526" s="1">
        <v>0</v>
      </c>
    </row>
    <row r="527" spans="1:12" x14ac:dyDescent="0.25">
      <c r="A527">
        <v>40</v>
      </c>
      <c r="B527">
        <v>18</v>
      </c>
      <c r="C527" t="s">
        <v>636</v>
      </c>
      <c r="D527" t="s">
        <v>640</v>
      </c>
      <c r="E527">
        <v>630</v>
      </c>
      <c r="F527">
        <v>11</v>
      </c>
      <c r="G527">
        <v>4</v>
      </c>
      <c r="H527">
        <v>1</v>
      </c>
      <c r="I527" t="s">
        <v>760</v>
      </c>
      <c r="J527" s="1">
        <v>0</v>
      </c>
      <c r="K527" s="1">
        <v>0</v>
      </c>
      <c r="L527" s="1">
        <v>0</v>
      </c>
    </row>
    <row r="528" spans="1:12" x14ac:dyDescent="0.25">
      <c r="A528">
        <v>40</v>
      </c>
      <c r="B528">
        <v>18</v>
      </c>
      <c r="C528" t="s">
        <v>636</v>
      </c>
      <c r="D528" t="s">
        <v>640</v>
      </c>
      <c r="E528">
        <v>630</v>
      </c>
      <c r="F528">
        <v>11</v>
      </c>
      <c r="G528">
        <v>8</v>
      </c>
      <c r="H528">
        <v>1</v>
      </c>
      <c r="I528" t="s">
        <v>761</v>
      </c>
      <c r="J528" s="1">
        <v>0</v>
      </c>
      <c r="K528" s="1">
        <v>0</v>
      </c>
      <c r="L528" s="1">
        <v>0</v>
      </c>
    </row>
    <row r="529" spans="1:12" x14ac:dyDescent="0.25">
      <c r="A529">
        <v>40</v>
      </c>
      <c r="B529">
        <v>18</v>
      </c>
      <c r="C529" t="s">
        <v>636</v>
      </c>
      <c r="D529" t="s">
        <v>640</v>
      </c>
      <c r="E529">
        <v>632</v>
      </c>
      <c r="F529">
        <v>11</v>
      </c>
      <c r="G529">
        <v>4</v>
      </c>
      <c r="H529">
        <v>1</v>
      </c>
      <c r="I529" t="s">
        <v>760</v>
      </c>
      <c r="J529" s="1">
        <v>0</v>
      </c>
      <c r="K529" s="1">
        <v>0</v>
      </c>
      <c r="L529" s="1">
        <v>0</v>
      </c>
    </row>
    <row r="530" spans="1:12" x14ac:dyDescent="0.25">
      <c r="A530">
        <v>40</v>
      </c>
      <c r="B530">
        <v>18</v>
      </c>
      <c r="C530" t="s">
        <v>636</v>
      </c>
      <c r="D530" t="s">
        <v>640</v>
      </c>
      <c r="E530">
        <v>632</v>
      </c>
      <c r="F530">
        <v>11</v>
      </c>
      <c r="G530">
        <v>8</v>
      </c>
      <c r="H530">
        <v>1</v>
      </c>
      <c r="I530" t="s">
        <v>761</v>
      </c>
      <c r="J530" s="1">
        <v>0</v>
      </c>
      <c r="K530" s="1">
        <v>0</v>
      </c>
      <c r="L530" s="1">
        <v>0</v>
      </c>
    </row>
    <row r="531" spans="1:12" x14ac:dyDescent="0.25">
      <c r="A531">
        <v>40</v>
      </c>
      <c r="B531">
        <v>18</v>
      </c>
      <c r="C531" t="s">
        <v>639</v>
      </c>
      <c r="D531" t="s">
        <v>637</v>
      </c>
      <c r="E531">
        <v>642</v>
      </c>
      <c r="F531">
        <v>11</v>
      </c>
      <c r="G531">
        <v>8</v>
      </c>
      <c r="H531">
        <v>1</v>
      </c>
      <c r="I531" t="s">
        <v>759</v>
      </c>
      <c r="J531" s="1">
        <v>0</v>
      </c>
      <c r="K531" s="1">
        <v>0</v>
      </c>
      <c r="L531" s="1">
        <v>0</v>
      </c>
    </row>
    <row r="532" spans="1:12" x14ac:dyDescent="0.25">
      <c r="A532">
        <v>40</v>
      </c>
      <c r="B532">
        <v>18</v>
      </c>
      <c r="C532" t="s">
        <v>639</v>
      </c>
      <c r="D532" t="s">
        <v>637</v>
      </c>
      <c r="E532">
        <v>649</v>
      </c>
      <c r="F532">
        <v>11</v>
      </c>
      <c r="G532">
        <v>8</v>
      </c>
      <c r="H532">
        <v>1</v>
      </c>
      <c r="I532" t="s">
        <v>759</v>
      </c>
      <c r="J532" s="1">
        <v>0</v>
      </c>
      <c r="K532" s="1">
        <v>0</v>
      </c>
      <c r="L532" s="1">
        <v>0</v>
      </c>
    </row>
    <row r="533" spans="1:12" x14ac:dyDescent="0.25">
      <c r="A533">
        <v>40</v>
      </c>
      <c r="B533">
        <v>18</v>
      </c>
      <c r="D533" t="s">
        <v>632</v>
      </c>
      <c r="E533">
        <v>0</v>
      </c>
      <c r="F533">
        <v>0</v>
      </c>
      <c r="G533">
        <v>0</v>
      </c>
      <c r="H533">
        <v>0</v>
      </c>
      <c r="I533" t="s">
        <v>762</v>
      </c>
      <c r="J533" s="1">
        <v>20170258.629999999</v>
      </c>
      <c r="K533" s="1">
        <v>31583836.73</v>
      </c>
      <c r="L533" s="1">
        <v>11413578.1</v>
      </c>
    </row>
    <row r="534" spans="1:12" x14ac:dyDescent="0.25">
      <c r="A534">
        <v>40</v>
      </c>
      <c r="B534">
        <v>18</v>
      </c>
      <c r="C534" t="s">
        <v>636</v>
      </c>
      <c r="D534" t="s">
        <v>640</v>
      </c>
      <c r="E534">
        <v>241</v>
      </c>
      <c r="F534">
        <v>0</v>
      </c>
      <c r="G534">
        <v>0</v>
      </c>
      <c r="H534">
        <v>0</v>
      </c>
      <c r="I534" t="s">
        <v>762</v>
      </c>
      <c r="J534" s="1">
        <v>56349984.240000002</v>
      </c>
      <c r="K534" s="1">
        <v>68177847.209999993</v>
      </c>
      <c r="L534" s="1">
        <v>11827862.970000001</v>
      </c>
    </row>
    <row r="535" spans="1:12" x14ac:dyDescent="0.25">
      <c r="A535">
        <v>40</v>
      </c>
      <c r="B535">
        <v>18</v>
      </c>
      <c r="C535" t="s">
        <v>639</v>
      </c>
      <c r="D535" t="s">
        <v>637</v>
      </c>
      <c r="E535">
        <v>500</v>
      </c>
      <c r="F535">
        <v>2</v>
      </c>
      <c r="G535">
        <v>2</v>
      </c>
      <c r="H535">
        <v>2</v>
      </c>
      <c r="I535" t="s">
        <v>723</v>
      </c>
      <c r="J535" s="1">
        <v>36179725.609999999</v>
      </c>
      <c r="K535" s="1">
        <v>36594010.479999997</v>
      </c>
      <c r="L535" s="1">
        <v>414284.87</v>
      </c>
    </row>
    <row r="536" spans="1:12" x14ac:dyDescent="0.25">
      <c r="A536">
        <v>40</v>
      </c>
      <c r="B536">
        <v>18</v>
      </c>
      <c r="D536" t="s">
        <v>632</v>
      </c>
      <c r="E536">
        <v>0</v>
      </c>
      <c r="F536">
        <v>0</v>
      </c>
      <c r="G536">
        <v>0</v>
      </c>
      <c r="H536">
        <v>0</v>
      </c>
      <c r="I536" t="s">
        <v>763</v>
      </c>
      <c r="J536" s="1">
        <v>0</v>
      </c>
      <c r="K536" s="1">
        <v>0</v>
      </c>
      <c r="L536" s="1">
        <v>0</v>
      </c>
    </row>
    <row r="537" spans="1:12" x14ac:dyDescent="0.25">
      <c r="A537">
        <v>40</v>
      </c>
      <c r="B537">
        <v>18</v>
      </c>
      <c r="C537" t="s">
        <v>636</v>
      </c>
      <c r="D537" t="s">
        <v>640</v>
      </c>
      <c r="E537">
        <v>242</v>
      </c>
      <c r="F537">
        <v>0</v>
      </c>
      <c r="G537">
        <v>0</v>
      </c>
      <c r="H537">
        <v>0</v>
      </c>
      <c r="I537" t="s">
        <v>763</v>
      </c>
      <c r="J537" s="1">
        <v>0</v>
      </c>
      <c r="K537" s="1">
        <v>0</v>
      </c>
      <c r="L537" s="1">
        <v>0</v>
      </c>
    </row>
    <row r="538" spans="1:12" x14ac:dyDescent="0.25">
      <c r="A538">
        <v>40</v>
      </c>
      <c r="B538">
        <v>18</v>
      </c>
      <c r="C538" t="s">
        <v>639</v>
      </c>
      <c r="D538" t="s">
        <v>637</v>
      </c>
      <c r="E538">
        <v>500</v>
      </c>
      <c r="F538">
        <v>2</v>
      </c>
      <c r="G538">
        <v>2</v>
      </c>
      <c r="H538">
        <v>3</v>
      </c>
      <c r="I538" t="s">
        <v>723</v>
      </c>
      <c r="J538" s="1">
        <v>0</v>
      </c>
      <c r="K538" s="1">
        <v>0</v>
      </c>
      <c r="L538" s="1">
        <v>0</v>
      </c>
    </row>
    <row r="539" spans="1:12" x14ac:dyDescent="0.25">
      <c r="A539">
        <v>40</v>
      </c>
      <c r="B539">
        <v>18</v>
      </c>
      <c r="C539" t="s">
        <v>636</v>
      </c>
      <c r="D539" t="s">
        <v>632</v>
      </c>
      <c r="E539">
        <v>247</v>
      </c>
      <c r="F539">
        <v>0</v>
      </c>
      <c r="G539">
        <v>0</v>
      </c>
      <c r="H539">
        <v>0</v>
      </c>
      <c r="I539" t="s">
        <v>764</v>
      </c>
      <c r="J539" s="1">
        <v>0</v>
      </c>
      <c r="K539" s="1">
        <v>0</v>
      </c>
      <c r="L539" s="1">
        <v>0</v>
      </c>
    </row>
    <row r="540" spans="1:12" x14ac:dyDescent="0.25">
      <c r="A540">
        <v>40</v>
      </c>
      <c r="B540">
        <v>18</v>
      </c>
      <c r="D540" t="s">
        <v>632</v>
      </c>
      <c r="E540">
        <v>0</v>
      </c>
      <c r="F540">
        <v>0</v>
      </c>
      <c r="G540">
        <v>0</v>
      </c>
      <c r="H540">
        <v>0</v>
      </c>
      <c r="I540" t="s">
        <v>765</v>
      </c>
      <c r="J540" s="1">
        <v>0</v>
      </c>
      <c r="K540" s="1">
        <v>0</v>
      </c>
      <c r="L540" s="1">
        <v>0</v>
      </c>
    </row>
    <row r="541" spans="1:12" x14ac:dyDescent="0.25">
      <c r="A541">
        <v>40</v>
      </c>
      <c r="B541">
        <v>18</v>
      </c>
      <c r="D541" t="s">
        <v>632</v>
      </c>
      <c r="E541">
        <v>0</v>
      </c>
      <c r="F541">
        <v>0</v>
      </c>
      <c r="G541">
        <v>0</v>
      </c>
      <c r="H541">
        <v>0</v>
      </c>
      <c r="I541" t="s">
        <v>766</v>
      </c>
      <c r="J541" s="1">
        <v>0</v>
      </c>
      <c r="K541" s="1">
        <v>0</v>
      </c>
      <c r="L541" s="1">
        <v>0</v>
      </c>
    </row>
    <row r="542" spans="1:12" x14ac:dyDescent="0.25">
      <c r="A542">
        <v>40</v>
      </c>
      <c r="B542">
        <v>18</v>
      </c>
      <c r="C542" t="s">
        <v>636</v>
      </c>
      <c r="D542" t="s">
        <v>640</v>
      </c>
      <c r="E542">
        <v>130</v>
      </c>
      <c r="F542">
        <v>0</v>
      </c>
      <c r="G542">
        <v>0</v>
      </c>
      <c r="H542">
        <v>0</v>
      </c>
      <c r="I542" t="s">
        <v>766</v>
      </c>
      <c r="J542" s="1">
        <v>0</v>
      </c>
      <c r="K542" s="1">
        <v>0</v>
      </c>
      <c r="L542" s="1">
        <v>0</v>
      </c>
    </row>
    <row r="543" spans="1:12" x14ac:dyDescent="0.25">
      <c r="A543">
        <v>40</v>
      </c>
      <c r="B543">
        <v>18</v>
      </c>
      <c r="C543" t="s">
        <v>636</v>
      </c>
      <c r="D543" t="s">
        <v>640</v>
      </c>
      <c r="E543">
        <v>230</v>
      </c>
      <c r="F543">
        <v>0</v>
      </c>
      <c r="G543">
        <v>0</v>
      </c>
      <c r="H543">
        <v>0</v>
      </c>
      <c r="I543" t="s">
        <v>766</v>
      </c>
      <c r="J543" s="1">
        <v>0</v>
      </c>
      <c r="K543" s="1">
        <v>0</v>
      </c>
      <c r="L543" s="1">
        <v>0</v>
      </c>
    </row>
    <row r="544" spans="1:12" x14ac:dyDescent="0.25">
      <c r="A544">
        <v>40</v>
      </c>
      <c r="B544">
        <v>18</v>
      </c>
      <c r="C544" t="s">
        <v>639</v>
      </c>
      <c r="D544" t="s">
        <v>637</v>
      </c>
      <c r="E544">
        <v>500</v>
      </c>
      <c r="F544">
        <v>2</v>
      </c>
      <c r="G544">
        <v>1</v>
      </c>
      <c r="H544">
        <v>1</v>
      </c>
      <c r="I544" t="s">
        <v>723</v>
      </c>
      <c r="J544" s="1">
        <v>0</v>
      </c>
      <c r="K544" s="1">
        <v>0</v>
      </c>
      <c r="L544" s="1">
        <v>0</v>
      </c>
    </row>
    <row r="545" spans="1:12" x14ac:dyDescent="0.25">
      <c r="A545">
        <v>40</v>
      </c>
      <c r="B545">
        <v>18</v>
      </c>
      <c r="C545" t="s">
        <v>639</v>
      </c>
      <c r="D545" t="s">
        <v>637</v>
      </c>
      <c r="E545">
        <v>600</v>
      </c>
      <c r="F545">
        <v>11</v>
      </c>
      <c r="G545">
        <v>3</v>
      </c>
      <c r="H545">
        <v>1</v>
      </c>
      <c r="I545" t="s">
        <v>767</v>
      </c>
      <c r="J545" s="1">
        <v>0</v>
      </c>
      <c r="K545" s="1">
        <v>0</v>
      </c>
      <c r="L545" s="1">
        <v>0</v>
      </c>
    </row>
    <row r="546" spans="1:12" x14ac:dyDescent="0.25">
      <c r="A546">
        <v>40</v>
      </c>
      <c r="B546">
        <v>18</v>
      </c>
      <c r="C546" t="s">
        <v>639</v>
      </c>
      <c r="D546" t="s">
        <v>637</v>
      </c>
      <c r="E546">
        <v>600</v>
      </c>
      <c r="F546">
        <v>11</v>
      </c>
      <c r="G546">
        <v>7</v>
      </c>
      <c r="H546">
        <v>1</v>
      </c>
      <c r="I546" t="s">
        <v>768</v>
      </c>
      <c r="J546" s="1">
        <v>0</v>
      </c>
      <c r="K546" s="1">
        <v>0</v>
      </c>
      <c r="L546" s="1">
        <v>0</v>
      </c>
    </row>
    <row r="547" spans="1:12" x14ac:dyDescent="0.25">
      <c r="A547">
        <v>40</v>
      </c>
      <c r="B547">
        <v>18</v>
      </c>
      <c r="C547" t="s">
        <v>636</v>
      </c>
      <c r="D547" t="s">
        <v>640</v>
      </c>
      <c r="E547">
        <v>630</v>
      </c>
      <c r="F547">
        <v>11</v>
      </c>
      <c r="G547">
        <v>3</v>
      </c>
      <c r="H547">
        <v>1</v>
      </c>
      <c r="I547" t="s">
        <v>767</v>
      </c>
      <c r="J547" s="1">
        <v>0</v>
      </c>
      <c r="K547" s="1">
        <v>0</v>
      </c>
      <c r="L547" s="1">
        <v>0</v>
      </c>
    </row>
    <row r="548" spans="1:12" x14ac:dyDescent="0.25">
      <c r="A548">
        <v>40</v>
      </c>
      <c r="B548">
        <v>18</v>
      </c>
      <c r="C548" t="s">
        <v>636</v>
      </c>
      <c r="D548" t="s">
        <v>640</v>
      </c>
      <c r="E548">
        <v>630</v>
      </c>
      <c r="F548">
        <v>11</v>
      </c>
      <c r="G548">
        <v>7</v>
      </c>
      <c r="H548">
        <v>1</v>
      </c>
      <c r="I548" t="s">
        <v>769</v>
      </c>
      <c r="J548" s="1">
        <v>0</v>
      </c>
      <c r="K548" s="1">
        <v>0</v>
      </c>
      <c r="L548" s="1">
        <v>0</v>
      </c>
    </row>
    <row r="549" spans="1:12" x14ac:dyDescent="0.25">
      <c r="A549">
        <v>40</v>
      </c>
      <c r="B549">
        <v>18</v>
      </c>
      <c r="C549" t="s">
        <v>636</v>
      </c>
      <c r="D549" t="s">
        <v>640</v>
      </c>
      <c r="E549">
        <v>630</v>
      </c>
      <c r="F549">
        <v>20</v>
      </c>
      <c r="G549">
        <v>3</v>
      </c>
      <c r="H549">
        <v>1</v>
      </c>
      <c r="I549" t="s">
        <v>770</v>
      </c>
      <c r="J549" s="1">
        <v>0</v>
      </c>
      <c r="K549" s="1">
        <v>0</v>
      </c>
      <c r="L549" s="1">
        <v>0</v>
      </c>
    </row>
    <row r="550" spans="1:12" x14ac:dyDescent="0.25">
      <c r="A550">
        <v>40</v>
      </c>
      <c r="B550">
        <v>18</v>
      </c>
      <c r="C550" t="s">
        <v>636</v>
      </c>
      <c r="D550" t="s">
        <v>640</v>
      </c>
      <c r="E550">
        <v>632</v>
      </c>
      <c r="F550">
        <v>11</v>
      </c>
      <c r="G550">
        <v>3</v>
      </c>
      <c r="H550">
        <v>1</v>
      </c>
      <c r="I550" t="s">
        <v>767</v>
      </c>
      <c r="J550" s="1">
        <v>0</v>
      </c>
      <c r="K550" s="1">
        <v>0</v>
      </c>
      <c r="L550" s="1">
        <v>0</v>
      </c>
    </row>
    <row r="551" spans="1:12" x14ac:dyDescent="0.25">
      <c r="A551">
        <v>40</v>
      </c>
      <c r="B551">
        <v>18</v>
      </c>
      <c r="C551" t="s">
        <v>636</v>
      </c>
      <c r="D551" t="s">
        <v>640</v>
      </c>
      <c r="E551">
        <v>632</v>
      </c>
      <c r="F551">
        <v>11</v>
      </c>
      <c r="G551">
        <v>7</v>
      </c>
      <c r="H551">
        <v>1</v>
      </c>
      <c r="I551" t="s">
        <v>769</v>
      </c>
      <c r="J551" s="1">
        <v>0</v>
      </c>
      <c r="K551" s="1">
        <v>0</v>
      </c>
      <c r="L551" s="1">
        <v>0</v>
      </c>
    </row>
    <row r="552" spans="1:12" x14ac:dyDescent="0.25">
      <c r="A552">
        <v>40</v>
      </c>
      <c r="B552">
        <v>18</v>
      </c>
      <c r="C552" t="s">
        <v>639</v>
      </c>
      <c r="D552" t="s">
        <v>637</v>
      </c>
      <c r="E552">
        <v>642</v>
      </c>
      <c r="F552">
        <v>11</v>
      </c>
      <c r="G552">
        <v>3</v>
      </c>
      <c r="H552">
        <v>1</v>
      </c>
      <c r="I552" t="s">
        <v>767</v>
      </c>
      <c r="J552" s="1">
        <v>0</v>
      </c>
      <c r="K552" s="1">
        <v>0</v>
      </c>
      <c r="L552" s="1">
        <v>0</v>
      </c>
    </row>
    <row r="553" spans="1:12" x14ac:dyDescent="0.25">
      <c r="A553">
        <v>40</v>
      </c>
      <c r="B553">
        <v>18</v>
      </c>
      <c r="C553" t="s">
        <v>639</v>
      </c>
      <c r="D553" t="s">
        <v>637</v>
      </c>
      <c r="E553">
        <v>642</v>
      </c>
      <c r="F553">
        <v>11</v>
      </c>
      <c r="G553">
        <v>7</v>
      </c>
      <c r="H553">
        <v>1</v>
      </c>
      <c r="I553" t="s">
        <v>768</v>
      </c>
      <c r="J553" s="1">
        <v>0</v>
      </c>
      <c r="K553" s="1">
        <v>0</v>
      </c>
      <c r="L553" s="1">
        <v>0</v>
      </c>
    </row>
    <row r="554" spans="1:12" x14ac:dyDescent="0.25">
      <c r="A554">
        <v>40</v>
      </c>
      <c r="B554">
        <v>18</v>
      </c>
      <c r="C554" t="s">
        <v>639</v>
      </c>
      <c r="D554" t="s">
        <v>637</v>
      </c>
      <c r="E554">
        <v>649</v>
      </c>
      <c r="F554">
        <v>11</v>
      </c>
      <c r="G554">
        <v>3</v>
      </c>
      <c r="H554">
        <v>1</v>
      </c>
      <c r="I554" t="s">
        <v>767</v>
      </c>
      <c r="J554" s="1">
        <v>0</v>
      </c>
      <c r="K554" s="1">
        <v>0</v>
      </c>
      <c r="L554" s="1">
        <v>0</v>
      </c>
    </row>
    <row r="555" spans="1:12" x14ac:dyDescent="0.25">
      <c r="A555">
        <v>40</v>
      </c>
      <c r="B555">
        <v>18</v>
      </c>
      <c r="C555" t="s">
        <v>639</v>
      </c>
      <c r="D555" t="s">
        <v>637</v>
      </c>
      <c r="E555">
        <v>649</v>
      </c>
      <c r="F555">
        <v>11</v>
      </c>
      <c r="G555">
        <v>7</v>
      </c>
      <c r="H555">
        <v>1</v>
      </c>
      <c r="I555" t="s">
        <v>768</v>
      </c>
      <c r="J555" s="1">
        <v>0</v>
      </c>
      <c r="K555" s="1">
        <v>0</v>
      </c>
      <c r="L555" s="1">
        <v>0</v>
      </c>
    </row>
    <row r="556" spans="1:12" x14ac:dyDescent="0.25">
      <c r="A556">
        <v>40</v>
      </c>
      <c r="B556">
        <v>18</v>
      </c>
      <c r="D556" t="s">
        <v>632</v>
      </c>
      <c r="E556">
        <v>0</v>
      </c>
      <c r="F556">
        <v>0</v>
      </c>
      <c r="G556">
        <v>0</v>
      </c>
      <c r="H556">
        <v>0</v>
      </c>
      <c r="I556" t="s">
        <v>771</v>
      </c>
      <c r="J556" s="1">
        <v>0</v>
      </c>
      <c r="K556" s="1">
        <v>0</v>
      </c>
      <c r="L556" s="1">
        <v>0</v>
      </c>
    </row>
    <row r="557" spans="1:12" x14ac:dyDescent="0.25">
      <c r="A557">
        <v>40</v>
      </c>
      <c r="B557">
        <v>18</v>
      </c>
      <c r="C557" t="s">
        <v>636</v>
      </c>
      <c r="D557" t="s">
        <v>640</v>
      </c>
      <c r="E557">
        <v>131</v>
      </c>
      <c r="F557">
        <v>0</v>
      </c>
      <c r="G557">
        <v>0</v>
      </c>
      <c r="H557">
        <v>0</v>
      </c>
      <c r="I557" t="s">
        <v>771</v>
      </c>
      <c r="J557" s="1">
        <v>0</v>
      </c>
      <c r="K557" s="1">
        <v>0</v>
      </c>
      <c r="L557" s="1">
        <v>0</v>
      </c>
    </row>
    <row r="558" spans="1:12" x14ac:dyDescent="0.25">
      <c r="A558">
        <v>40</v>
      </c>
      <c r="B558">
        <v>18</v>
      </c>
      <c r="C558" t="s">
        <v>639</v>
      </c>
      <c r="D558" t="s">
        <v>637</v>
      </c>
      <c r="E558">
        <v>500</v>
      </c>
      <c r="F558">
        <v>2</v>
      </c>
      <c r="G558">
        <v>1</v>
      </c>
      <c r="H558">
        <v>2</v>
      </c>
      <c r="I558" t="s">
        <v>723</v>
      </c>
      <c r="J558" s="1">
        <v>0</v>
      </c>
      <c r="K558" s="1">
        <v>0</v>
      </c>
      <c r="L558" s="1">
        <v>0</v>
      </c>
    </row>
    <row r="559" spans="1:12" x14ac:dyDescent="0.25">
      <c r="A559">
        <v>40</v>
      </c>
      <c r="B559">
        <v>18</v>
      </c>
      <c r="C559" t="s">
        <v>639</v>
      </c>
      <c r="D559" t="s">
        <v>637</v>
      </c>
      <c r="E559">
        <v>600</v>
      </c>
      <c r="F559">
        <v>11</v>
      </c>
      <c r="G559">
        <v>3</v>
      </c>
      <c r="H559">
        <v>2</v>
      </c>
      <c r="I559" t="s">
        <v>772</v>
      </c>
      <c r="J559" s="1">
        <v>0</v>
      </c>
      <c r="K559" s="1">
        <v>0</v>
      </c>
      <c r="L559" s="1">
        <v>0</v>
      </c>
    </row>
    <row r="560" spans="1:12" x14ac:dyDescent="0.25">
      <c r="A560">
        <v>40</v>
      </c>
      <c r="B560">
        <v>18</v>
      </c>
      <c r="C560" t="s">
        <v>639</v>
      </c>
      <c r="D560" t="s">
        <v>637</v>
      </c>
      <c r="E560">
        <v>600</v>
      </c>
      <c r="F560">
        <v>11</v>
      </c>
      <c r="G560">
        <v>7</v>
      </c>
      <c r="H560">
        <v>2</v>
      </c>
      <c r="I560" t="s">
        <v>773</v>
      </c>
      <c r="J560" s="1">
        <v>0</v>
      </c>
      <c r="K560" s="1">
        <v>0</v>
      </c>
      <c r="L560" s="1">
        <v>0</v>
      </c>
    </row>
    <row r="561" spans="1:12" x14ac:dyDescent="0.25">
      <c r="A561">
        <v>40</v>
      </c>
      <c r="B561">
        <v>18</v>
      </c>
      <c r="C561" t="s">
        <v>636</v>
      </c>
      <c r="D561" t="s">
        <v>640</v>
      </c>
      <c r="E561">
        <v>630</v>
      </c>
      <c r="F561">
        <v>11</v>
      </c>
      <c r="G561">
        <v>7</v>
      </c>
      <c r="H561">
        <v>2</v>
      </c>
      <c r="I561" t="s">
        <v>774</v>
      </c>
      <c r="J561" s="1">
        <v>0</v>
      </c>
      <c r="K561" s="1">
        <v>0</v>
      </c>
      <c r="L561" s="1">
        <v>0</v>
      </c>
    </row>
    <row r="562" spans="1:12" x14ac:dyDescent="0.25">
      <c r="A562">
        <v>40</v>
      </c>
      <c r="B562">
        <v>18</v>
      </c>
      <c r="C562" t="s">
        <v>636</v>
      </c>
      <c r="D562" t="s">
        <v>640</v>
      </c>
      <c r="E562">
        <v>630</v>
      </c>
      <c r="F562">
        <v>20</v>
      </c>
      <c r="G562">
        <v>3</v>
      </c>
      <c r="H562">
        <v>2</v>
      </c>
      <c r="I562" t="s">
        <v>775</v>
      </c>
      <c r="J562" s="1">
        <v>0</v>
      </c>
      <c r="K562" s="1">
        <v>0</v>
      </c>
      <c r="L562" s="1">
        <v>0</v>
      </c>
    </row>
    <row r="563" spans="1:12" x14ac:dyDescent="0.25">
      <c r="A563">
        <v>40</v>
      </c>
      <c r="B563">
        <v>18</v>
      </c>
      <c r="C563" t="s">
        <v>636</v>
      </c>
      <c r="D563" t="s">
        <v>640</v>
      </c>
      <c r="E563">
        <v>632</v>
      </c>
      <c r="F563">
        <v>11</v>
      </c>
      <c r="G563">
        <v>7</v>
      </c>
      <c r="H563">
        <v>2</v>
      </c>
      <c r="I563" t="s">
        <v>774</v>
      </c>
      <c r="J563" s="1">
        <v>0</v>
      </c>
      <c r="K563" s="1">
        <v>0</v>
      </c>
      <c r="L563" s="1">
        <v>0</v>
      </c>
    </row>
    <row r="564" spans="1:12" x14ac:dyDescent="0.25">
      <c r="A564">
        <v>40</v>
      </c>
      <c r="B564">
        <v>18</v>
      </c>
      <c r="C564" t="s">
        <v>639</v>
      </c>
      <c r="D564" t="s">
        <v>637</v>
      </c>
      <c r="E564">
        <v>642</v>
      </c>
      <c r="F564">
        <v>11</v>
      </c>
      <c r="G564">
        <v>3</v>
      </c>
      <c r="H564">
        <v>2</v>
      </c>
      <c r="I564" t="s">
        <v>772</v>
      </c>
      <c r="J564" s="1">
        <v>0</v>
      </c>
      <c r="K564" s="1">
        <v>0</v>
      </c>
      <c r="L564" s="1">
        <v>0</v>
      </c>
    </row>
    <row r="565" spans="1:12" x14ac:dyDescent="0.25">
      <c r="A565">
        <v>40</v>
      </c>
      <c r="B565">
        <v>18</v>
      </c>
      <c r="C565" t="s">
        <v>639</v>
      </c>
      <c r="D565" t="s">
        <v>637</v>
      </c>
      <c r="E565">
        <v>642</v>
      </c>
      <c r="F565">
        <v>11</v>
      </c>
      <c r="G565">
        <v>7</v>
      </c>
      <c r="H565">
        <v>2</v>
      </c>
      <c r="I565" t="s">
        <v>773</v>
      </c>
      <c r="J565" s="1">
        <v>0</v>
      </c>
      <c r="K565" s="1">
        <v>0</v>
      </c>
      <c r="L565" s="1">
        <v>0</v>
      </c>
    </row>
    <row r="566" spans="1:12" x14ac:dyDescent="0.25">
      <c r="A566">
        <v>40</v>
      </c>
      <c r="B566">
        <v>18</v>
      </c>
      <c r="C566" t="s">
        <v>639</v>
      </c>
      <c r="D566" t="s">
        <v>637</v>
      </c>
      <c r="E566">
        <v>649</v>
      </c>
      <c r="F566">
        <v>11</v>
      </c>
      <c r="G566">
        <v>3</v>
      </c>
      <c r="H566">
        <v>2</v>
      </c>
      <c r="I566" t="s">
        <v>772</v>
      </c>
      <c r="J566" s="1">
        <v>0</v>
      </c>
      <c r="K566" s="1">
        <v>0</v>
      </c>
      <c r="L566" s="1">
        <v>0</v>
      </c>
    </row>
    <row r="567" spans="1:12" x14ac:dyDescent="0.25">
      <c r="A567">
        <v>40</v>
      </c>
      <c r="B567">
        <v>18</v>
      </c>
      <c r="C567" t="s">
        <v>639</v>
      </c>
      <c r="D567" t="s">
        <v>637</v>
      </c>
      <c r="E567">
        <v>649</v>
      </c>
      <c r="F567">
        <v>11</v>
      </c>
      <c r="G567">
        <v>7</v>
      </c>
      <c r="H567">
        <v>2</v>
      </c>
      <c r="I567" t="s">
        <v>773</v>
      </c>
      <c r="J567" s="1">
        <v>0</v>
      </c>
      <c r="K567" s="1">
        <v>0</v>
      </c>
      <c r="L567" s="1">
        <v>0</v>
      </c>
    </row>
    <row r="568" spans="1:12" x14ac:dyDescent="0.25">
      <c r="A568">
        <v>40</v>
      </c>
      <c r="B568">
        <v>18</v>
      </c>
      <c r="D568" t="s">
        <v>632</v>
      </c>
      <c r="E568">
        <v>0</v>
      </c>
      <c r="F568">
        <v>0</v>
      </c>
      <c r="G568">
        <v>0</v>
      </c>
      <c r="H568">
        <v>0</v>
      </c>
      <c r="I568" t="s">
        <v>776</v>
      </c>
      <c r="J568" s="1">
        <v>0</v>
      </c>
      <c r="K568" s="1">
        <v>0</v>
      </c>
      <c r="L568" s="1">
        <v>0</v>
      </c>
    </row>
    <row r="569" spans="1:12" x14ac:dyDescent="0.25">
      <c r="A569">
        <v>40</v>
      </c>
      <c r="B569">
        <v>18</v>
      </c>
      <c r="C569" t="s">
        <v>636</v>
      </c>
      <c r="D569" t="s">
        <v>640</v>
      </c>
      <c r="E569">
        <v>132</v>
      </c>
      <c r="F569">
        <v>0</v>
      </c>
      <c r="G569">
        <v>0</v>
      </c>
      <c r="H569">
        <v>0</v>
      </c>
      <c r="I569" t="s">
        <v>776</v>
      </c>
      <c r="J569" s="1">
        <v>0</v>
      </c>
      <c r="K569" s="1">
        <v>0</v>
      </c>
      <c r="L569" s="1">
        <v>0</v>
      </c>
    </row>
    <row r="570" spans="1:12" x14ac:dyDescent="0.25">
      <c r="A570">
        <v>40</v>
      </c>
      <c r="B570">
        <v>18</v>
      </c>
      <c r="C570" t="s">
        <v>636</v>
      </c>
      <c r="D570" t="s">
        <v>640</v>
      </c>
      <c r="E570">
        <v>232</v>
      </c>
      <c r="F570">
        <v>0</v>
      </c>
      <c r="G570">
        <v>0</v>
      </c>
      <c r="H570">
        <v>0</v>
      </c>
      <c r="I570" t="s">
        <v>776</v>
      </c>
      <c r="J570" s="1">
        <v>0</v>
      </c>
      <c r="K570" s="1">
        <v>0</v>
      </c>
      <c r="L570" s="1">
        <v>0</v>
      </c>
    </row>
    <row r="571" spans="1:12" x14ac:dyDescent="0.25">
      <c r="A571">
        <v>40</v>
      </c>
      <c r="B571">
        <v>18</v>
      </c>
      <c r="C571" t="s">
        <v>639</v>
      </c>
      <c r="D571" t="s">
        <v>637</v>
      </c>
      <c r="E571">
        <v>500</v>
      </c>
      <c r="F571">
        <v>2</v>
      </c>
      <c r="G571">
        <v>1</v>
      </c>
      <c r="H571">
        <v>3</v>
      </c>
      <c r="I571" t="s">
        <v>723</v>
      </c>
      <c r="J571" s="1">
        <v>0</v>
      </c>
      <c r="K571" s="1">
        <v>0</v>
      </c>
      <c r="L571" s="1">
        <v>0</v>
      </c>
    </row>
    <row r="572" spans="1:12" x14ac:dyDescent="0.25">
      <c r="A572">
        <v>40</v>
      </c>
      <c r="B572">
        <v>18</v>
      </c>
      <c r="C572" t="s">
        <v>639</v>
      </c>
      <c r="D572" t="s">
        <v>637</v>
      </c>
      <c r="E572">
        <v>600</v>
      </c>
      <c r="F572">
        <v>11</v>
      </c>
      <c r="G572">
        <v>3</v>
      </c>
      <c r="H572">
        <v>3</v>
      </c>
      <c r="I572" t="s">
        <v>777</v>
      </c>
      <c r="J572" s="1">
        <v>0</v>
      </c>
      <c r="K572" s="1">
        <v>0</v>
      </c>
      <c r="L572" s="1">
        <v>0</v>
      </c>
    </row>
    <row r="573" spans="1:12" x14ac:dyDescent="0.25">
      <c r="A573">
        <v>40</v>
      </c>
      <c r="B573">
        <v>18</v>
      </c>
      <c r="C573" t="s">
        <v>639</v>
      </c>
      <c r="D573" t="s">
        <v>637</v>
      </c>
      <c r="E573">
        <v>600</v>
      </c>
      <c r="F573">
        <v>11</v>
      </c>
      <c r="G573">
        <v>7</v>
      </c>
      <c r="H573">
        <v>3</v>
      </c>
      <c r="I573" t="s">
        <v>778</v>
      </c>
      <c r="J573" s="1">
        <v>0</v>
      </c>
      <c r="K573" s="1">
        <v>0</v>
      </c>
      <c r="L573" s="1">
        <v>0</v>
      </c>
    </row>
    <row r="574" spans="1:12" x14ac:dyDescent="0.25">
      <c r="A574">
        <v>40</v>
      </c>
      <c r="B574">
        <v>18</v>
      </c>
      <c r="C574" t="s">
        <v>636</v>
      </c>
      <c r="D574" t="s">
        <v>640</v>
      </c>
      <c r="E574">
        <v>630</v>
      </c>
      <c r="F574">
        <v>11</v>
      </c>
      <c r="G574">
        <v>3</v>
      </c>
      <c r="H574">
        <v>3</v>
      </c>
      <c r="I574" t="s">
        <v>777</v>
      </c>
      <c r="J574" s="1">
        <v>0</v>
      </c>
      <c r="K574" s="1">
        <v>0</v>
      </c>
      <c r="L574" s="1">
        <v>0</v>
      </c>
    </row>
    <row r="575" spans="1:12" x14ac:dyDescent="0.25">
      <c r="A575">
        <v>40</v>
      </c>
      <c r="B575">
        <v>18</v>
      </c>
      <c r="C575" t="s">
        <v>636</v>
      </c>
      <c r="D575" t="s">
        <v>640</v>
      </c>
      <c r="E575">
        <v>630</v>
      </c>
      <c r="F575">
        <v>11</v>
      </c>
      <c r="G575">
        <v>3</v>
      </c>
      <c r="H575">
        <v>99</v>
      </c>
      <c r="I575" t="s">
        <v>779</v>
      </c>
      <c r="J575" s="1">
        <v>0</v>
      </c>
      <c r="K575" s="1">
        <v>0</v>
      </c>
      <c r="L575" s="1">
        <v>0</v>
      </c>
    </row>
    <row r="576" spans="1:12" x14ac:dyDescent="0.25">
      <c r="A576">
        <v>40</v>
      </c>
      <c r="B576">
        <v>18</v>
      </c>
      <c r="C576" t="s">
        <v>636</v>
      </c>
      <c r="D576" t="s">
        <v>640</v>
      </c>
      <c r="E576">
        <v>630</v>
      </c>
      <c r="F576">
        <v>11</v>
      </c>
      <c r="G576">
        <v>7</v>
      </c>
      <c r="H576">
        <v>3</v>
      </c>
      <c r="I576" t="s">
        <v>780</v>
      </c>
      <c r="J576" s="1">
        <v>0</v>
      </c>
      <c r="K576" s="1">
        <v>0</v>
      </c>
      <c r="L576" s="1">
        <v>0</v>
      </c>
    </row>
    <row r="577" spans="1:12" x14ac:dyDescent="0.25">
      <c r="A577">
        <v>40</v>
      </c>
      <c r="B577">
        <v>18</v>
      </c>
      <c r="C577" t="s">
        <v>636</v>
      </c>
      <c r="D577" t="s">
        <v>640</v>
      </c>
      <c r="E577">
        <v>630</v>
      </c>
      <c r="F577">
        <v>20</v>
      </c>
      <c r="G577">
        <v>3</v>
      </c>
      <c r="H577">
        <v>3</v>
      </c>
      <c r="I577" t="s">
        <v>781</v>
      </c>
      <c r="J577" s="1">
        <v>0</v>
      </c>
      <c r="K577" s="1">
        <v>0</v>
      </c>
      <c r="L577" s="1">
        <v>0</v>
      </c>
    </row>
    <row r="578" spans="1:12" x14ac:dyDescent="0.25">
      <c r="A578">
        <v>40</v>
      </c>
      <c r="B578">
        <v>18</v>
      </c>
      <c r="C578" t="s">
        <v>636</v>
      </c>
      <c r="D578" t="s">
        <v>640</v>
      </c>
      <c r="E578">
        <v>632</v>
      </c>
      <c r="F578">
        <v>11</v>
      </c>
      <c r="G578">
        <v>3</v>
      </c>
      <c r="H578">
        <v>3</v>
      </c>
      <c r="I578" t="s">
        <v>777</v>
      </c>
      <c r="J578" s="1">
        <v>0</v>
      </c>
      <c r="K578" s="1">
        <v>0</v>
      </c>
      <c r="L578" s="1">
        <v>0</v>
      </c>
    </row>
    <row r="579" spans="1:12" x14ac:dyDescent="0.25">
      <c r="A579">
        <v>40</v>
      </c>
      <c r="B579">
        <v>18</v>
      </c>
      <c r="C579" t="s">
        <v>636</v>
      </c>
      <c r="D579" t="s">
        <v>640</v>
      </c>
      <c r="E579">
        <v>632</v>
      </c>
      <c r="F579">
        <v>11</v>
      </c>
      <c r="G579">
        <v>3</v>
      </c>
      <c r="H579">
        <v>99</v>
      </c>
      <c r="I579" t="s">
        <v>779</v>
      </c>
      <c r="J579" s="1">
        <v>0</v>
      </c>
      <c r="K579" s="1">
        <v>0</v>
      </c>
      <c r="L579" s="1">
        <v>0</v>
      </c>
    </row>
    <row r="580" spans="1:12" x14ac:dyDescent="0.25">
      <c r="A580">
        <v>40</v>
      </c>
      <c r="B580">
        <v>18</v>
      </c>
      <c r="C580" t="s">
        <v>636</v>
      </c>
      <c r="D580" t="s">
        <v>640</v>
      </c>
      <c r="E580">
        <v>632</v>
      </c>
      <c r="F580">
        <v>11</v>
      </c>
      <c r="G580">
        <v>7</v>
      </c>
      <c r="H580">
        <v>3</v>
      </c>
      <c r="I580" t="s">
        <v>780</v>
      </c>
      <c r="J580" s="1">
        <v>0</v>
      </c>
      <c r="K580" s="1">
        <v>0</v>
      </c>
      <c r="L580" s="1">
        <v>0</v>
      </c>
    </row>
    <row r="581" spans="1:12" x14ac:dyDescent="0.25">
      <c r="A581">
        <v>40</v>
      </c>
      <c r="B581">
        <v>18</v>
      </c>
      <c r="C581" t="s">
        <v>639</v>
      </c>
      <c r="D581" t="s">
        <v>637</v>
      </c>
      <c r="E581">
        <v>642</v>
      </c>
      <c r="F581">
        <v>11</v>
      </c>
      <c r="G581">
        <v>3</v>
      </c>
      <c r="H581">
        <v>3</v>
      </c>
      <c r="I581" t="s">
        <v>777</v>
      </c>
      <c r="J581" s="1">
        <v>0</v>
      </c>
      <c r="K581" s="1">
        <v>0</v>
      </c>
      <c r="L581" s="1">
        <v>0</v>
      </c>
    </row>
    <row r="582" spans="1:12" x14ac:dyDescent="0.25">
      <c r="A582">
        <v>40</v>
      </c>
      <c r="B582">
        <v>18</v>
      </c>
      <c r="C582" t="s">
        <v>639</v>
      </c>
      <c r="D582" t="s">
        <v>637</v>
      </c>
      <c r="E582">
        <v>642</v>
      </c>
      <c r="F582">
        <v>11</v>
      </c>
      <c r="G582">
        <v>7</v>
      </c>
      <c r="H582">
        <v>3</v>
      </c>
      <c r="I582" t="s">
        <v>778</v>
      </c>
      <c r="J582" s="1">
        <v>0</v>
      </c>
      <c r="K582" s="1">
        <v>0</v>
      </c>
      <c r="L582" s="1">
        <v>0</v>
      </c>
    </row>
    <row r="583" spans="1:12" x14ac:dyDescent="0.25">
      <c r="A583">
        <v>40</v>
      </c>
      <c r="B583">
        <v>18</v>
      </c>
      <c r="C583" t="s">
        <v>639</v>
      </c>
      <c r="D583" t="s">
        <v>637</v>
      </c>
      <c r="E583">
        <v>649</v>
      </c>
      <c r="F583">
        <v>11</v>
      </c>
      <c r="G583">
        <v>3</v>
      </c>
      <c r="H583">
        <v>3</v>
      </c>
      <c r="I583" t="s">
        <v>777</v>
      </c>
      <c r="J583" s="1">
        <v>0</v>
      </c>
      <c r="K583" s="1">
        <v>0</v>
      </c>
      <c r="L583" s="1">
        <v>0</v>
      </c>
    </row>
    <row r="584" spans="1:12" x14ac:dyDescent="0.25">
      <c r="A584">
        <v>40</v>
      </c>
      <c r="B584">
        <v>18</v>
      </c>
      <c r="C584" t="s">
        <v>639</v>
      </c>
      <c r="D584" t="s">
        <v>637</v>
      </c>
      <c r="E584">
        <v>649</v>
      </c>
      <c r="F584">
        <v>11</v>
      </c>
      <c r="G584">
        <v>7</v>
      </c>
      <c r="H584">
        <v>3</v>
      </c>
      <c r="I584" t="s">
        <v>778</v>
      </c>
      <c r="J584" s="1">
        <v>0</v>
      </c>
      <c r="K584" s="1">
        <v>0</v>
      </c>
      <c r="L584" s="1">
        <v>0</v>
      </c>
    </row>
    <row r="585" spans="1:12" x14ac:dyDescent="0.25">
      <c r="A585">
        <v>40</v>
      </c>
      <c r="B585">
        <v>18</v>
      </c>
      <c r="C585" t="s">
        <v>636</v>
      </c>
      <c r="D585" t="s">
        <v>632</v>
      </c>
      <c r="E585">
        <v>134</v>
      </c>
      <c r="F585">
        <v>0</v>
      </c>
      <c r="G585">
        <v>0</v>
      </c>
      <c r="H585">
        <v>0</v>
      </c>
      <c r="I585" t="s">
        <v>782</v>
      </c>
      <c r="J585" s="1">
        <v>0</v>
      </c>
      <c r="K585" s="1">
        <v>0</v>
      </c>
      <c r="L585" s="1">
        <v>0</v>
      </c>
    </row>
    <row r="586" spans="1:12" x14ac:dyDescent="0.25">
      <c r="A586">
        <v>40</v>
      </c>
      <c r="B586">
        <v>18</v>
      </c>
      <c r="C586" t="s">
        <v>636</v>
      </c>
      <c r="D586" t="s">
        <v>632</v>
      </c>
      <c r="E586">
        <v>135</v>
      </c>
      <c r="F586">
        <v>0</v>
      </c>
      <c r="G586">
        <v>0</v>
      </c>
      <c r="H586">
        <v>0</v>
      </c>
      <c r="I586" t="s">
        <v>783</v>
      </c>
      <c r="J586" s="1">
        <v>0</v>
      </c>
      <c r="K586" s="1">
        <v>0</v>
      </c>
      <c r="L586" s="1">
        <v>0</v>
      </c>
    </row>
    <row r="587" spans="1:12" x14ac:dyDescent="0.25">
      <c r="A587">
        <v>40</v>
      </c>
      <c r="B587">
        <v>18</v>
      </c>
      <c r="C587" t="s">
        <v>636</v>
      </c>
      <c r="D587" t="s">
        <v>632</v>
      </c>
      <c r="E587">
        <v>136</v>
      </c>
      <c r="F587">
        <v>0</v>
      </c>
      <c r="G587">
        <v>0</v>
      </c>
      <c r="H587">
        <v>0</v>
      </c>
      <c r="I587" t="s">
        <v>784</v>
      </c>
      <c r="J587" s="1">
        <v>0</v>
      </c>
      <c r="K587" s="1">
        <v>0</v>
      </c>
      <c r="L587" s="1">
        <v>0</v>
      </c>
    </row>
    <row r="588" spans="1:12" x14ac:dyDescent="0.25">
      <c r="A588">
        <v>40</v>
      </c>
      <c r="B588">
        <v>18</v>
      </c>
      <c r="C588" t="s">
        <v>636</v>
      </c>
      <c r="D588" t="s">
        <v>632</v>
      </c>
      <c r="E588">
        <v>137</v>
      </c>
      <c r="F588">
        <v>0</v>
      </c>
      <c r="G588">
        <v>0</v>
      </c>
      <c r="H588">
        <v>0</v>
      </c>
      <c r="I588" t="s">
        <v>785</v>
      </c>
      <c r="J588" s="1">
        <v>0</v>
      </c>
      <c r="K588" s="1">
        <v>0</v>
      </c>
      <c r="L588" s="1">
        <v>0</v>
      </c>
    </row>
    <row r="589" spans="1:12" x14ac:dyDescent="0.25">
      <c r="A589">
        <v>40</v>
      </c>
      <c r="B589">
        <v>18</v>
      </c>
      <c r="D589" t="s">
        <v>632</v>
      </c>
      <c r="E589">
        <v>0</v>
      </c>
      <c r="F589">
        <v>0</v>
      </c>
      <c r="G589">
        <v>0</v>
      </c>
      <c r="H589">
        <v>0</v>
      </c>
      <c r="I589" t="s">
        <v>786</v>
      </c>
      <c r="J589" s="1">
        <v>0</v>
      </c>
      <c r="K589" s="1">
        <v>0</v>
      </c>
      <c r="L589" s="1">
        <v>0</v>
      </c>
    </row>
    <row r="590" spans="1:12" x14ac:dyDescent="0.25">
      <c r="A590">
        <v>40</v>
      </c>
      <c r="B590">
        <v>18</v>
      </c>
      <c r="C590" t="s">
        <v>636</v>
      </c>
      <c r="D590" t="s">
        <v>640</v>
      </c>
      <c r="E590">
        <v>138</v>
      </c>
      <c r="F590">
        <v>0</v>
      </c>
      <c r="G590">
        <v>0</v>
      </c>
      <c r="H590">
        <v>0</v>
      </c>
      <c r="I590" t="s">
        <v>786</v>
      </c>
      <c r="J590" s="1">
        <v>0</v>
      </c>
      <c r="K590" s="1">
        <v>0</v>
      </c>
      <c r="L590" s="1">
        <v>0</v>
      </c>
    </row>
    <row r="591" spans="1:12" x14ac:dyDescent="0.25">
      <c r="A591">
        <v>40</v>
      </c>
      <c r="B591">
        <v>18</v>
      </c>
      <c r="C591" t="s">
        <v>639</v>
      </c>
      <c r="D591" t="s">
        <v>637</v>
      </c>
      <c r="E591">
        <v>600</v>
      </c>
      <c r="F591">
        <v>15</v>
      </c>
      <c r="G591">
        <v>2</v>
      </c>
      <c r="H591">
        <v>0</v>
      </c>
      <c r="I591" t="s">
        <v>787</v>
      </c>
      <c r="J591" s="1">
        <v>0</v>
      </c>
      <c r="K591" s="1">
        <v>0</v>
      </c>
      <c r="L591" s="1">
        <v>0</v>
      </c>
    </row>
    <row r="592" spans="1:12" x14ac:dyDescent="0.25">
      <c r="A592">
        <v>40</v>
      </c>
      <c r="B592">
        <v>18</v>
      </c>
      <c r="C592" t="s">
        <v>636</v>
      </c>
      <c r="D592" t="s">
        <v>640</v>
      </c>
      <c r="E592">
        <v>630</v>
      </c>
      <c r="F592">
        <v>15</v>
      </c>
      <c r="G592">
        <v>2</v>
      </c>
      <c r="H592">
        <v>0</v>
      </c>
      <c r="I592" t="s">
        <v>787</v>
      </c>
      <c r="J592" s="1">
        <v>0</v>
      </c>
      <c r="K592" s="1">
        <v>0</v>
      </c>
      <c r="L592" s="1">
        <v>0</v>
      </c>
    </row>
    <row r="593" spans="1:12" x14ac:dyDescent="0.25">
      <c r="A593">
        <v>40</v>
      </c>
      <c r="B593">
        <v>18</v>
      </c>
      <c r="D593" t="s">
        <v>632</v>
      </c>
      <c r="E593">
        <v>0</v>
      </c>
      <c r="F593">
        <v>0</v>
      </c>
      <c r="G593">
        <v>0</v>
      </c>
      <c r="H593">
        <v>0</v>
      </c>
      <c r="I593" t="s">
        <v>788</v>
      </c>
      <c r="J593" s="1">
        <v>0</v>
      </c>
      <c r="K593" s="1">
        <v>0</v>
      </c>
      <c r="L593" s="1">
        <v>0</v>
      </c>
    </row>
    <row r="594" spans="1:12" x14ac:dyDescent="0.25">
      <c r="A594">
        <v>40</v>
      </c>
      <c r="B594">
        <v>18</v>
      </c>
      <c r="C594" t="s">
        <v>636</v>
      </c>
      <c r="D594" t="s">
        <v>640</v>
      </c>
      <c r="E594">
        <v>139</v>
      </c>
      <c r="F594">
        <v>0</v>
      </c>
      <c r="G594">
        <v>0</v>
      </c>
      <c r="H594">
        <v>0</v>
      </c>
      <c r="I594" t="s">
        <v>788</v>
      </c>
      <c r="J594" s="1">
        <v>0</v>
      </c>
      <c r="K594" s="1">
        <v>0</v>
      </c>
      <c r="L594" s="1">
        <v>0</v>
      </c>
    </row>
    <row r="595" spans="1:12" x14ac:dyDescent="0.25">
      <c r="A595">
        <v>40</v>
      </c>
      <c r="B595">
        <v>18</v>
      </c>
      <c r="C595" t="s">
        <v>636</v>
      </c>
      <c r="D595" t="s">
        <v>640</v>
      </c>
      <c r="E595">
        <v>239</v>
      </c>
      <c r="F595">
        <v>0</v>
      </c>
      <c r="G595">
        <v>0</v>
      </c>
      <c r="H595">
        <v>0</v>
      </c>
      <c r="I595" t="s">
        <v>788</v>
      </c>
      <c r="J595" s="1">
        <v>0</v>
      </c>
      <c r="K595" s="1">
        <v>0</v>
      </c>
      <c r="L595" s="1">
        <v>0</v>
      </c>
    </row>
    <row r="596" spans="1:12" x14ac:dyDescent="0.25">
      <c r="A596">
        <v>40</v>
      </c>
      <c r="B596">
        <v>18</v>
      </c>
      <c r="C596" t="s">
        <v>639</v>
      </c>
      <c r="D596" t="s">
        <v>637</v>
      </c>
      <c r="E596">
        <v>600</v>
      </c>
      <c r="F596">
        <v>11</v>
      </c>
      <c r="G596">
        <v>7</v>
      </c>
      <c r="H596">
        <v>99</v>
      </c>
      <c r="I596" t="s">
        <v>789</v>
      </c>
      <c r="J596" s="1">
        <v>0</v>
      </c>
      <c r="K596" s="1">
        <v>0</v>
      </c>
      <c r="L596" s="1">
        <v>0</v>
      </c>
    </row>
    <row r="597" spans="1:12" x14ac:dyDescent="0.25">
      <c r="A597">
        <v>40</v>
      </c>
      <c r="B597">
        <v>18</v>
      </c>
      <c r="C597" t="s">
        <v>636</v>
      </c>
      <c r="D597" t="s">
        <v>640</v>
      </c>
      <c r="E597">
        <v>630</v>
      </c>
      <c r="F597">
        <v>11</v>
      </c>
      <c r="G597">
        <v>7</v>
      </c>
      <c r="H597">
        <v>99</v>
      </c>
      <c r="I597" t="s">
        <v>790</v>
      </c>
      <c r="J597" s="1">
        <v>0</v>
      </c>
      <c r="K597" s="1">
        <v>0</v>
      </c>
      <c r="L597" s="1">
        <v>0</v>
      </c>
    </row>
    <row r="598" spans="1:12" x14ac:dyDescent="0.25">
      <c r="A598">
        <v>40</v>
      </c>
      <c r="B598">
        <v>18</v>
      </c>
      <c r="C598" t="s">
        <v>636</v>
      </c>
      <c r="D598" t="s">
        <v>640</v>
      </c>
      <c r="E598">
        <v>630</v>
      </c>
      <c r="F598">
        <v>20</v>
      </c>
      <c r="G598">
        <v>3</v>
      </c>
      <c r="H598">
        <v>9</v>
      </c>
      <c r="I598" t="s">
        <v>791</v>
      </c>
      <c r="J598" s="1">
        <v>0</v>
      </c>
      <c r="K598" s="1">
        <v>0</v>
      </c>
      <c r="L598" s="1">
        <v>0</v>
      </c>
    </row>
    <row r="599" spans="1:12" x14ac:dyDescent="0.25">
      <c r="A599">
        <v>40</v>
      </c>
      <c r="B599">
        <v>18</v>
      </c>
      <c r="C599" t="s">
        <v>636</v>
      </c>
      <c r="D599" t="s">
        <v>640</v>
      </c>
      <c r="E599">
        <v>632</v>
      </c>
      <c r="F599">
        <v>11</v>
      </c>
      <c r="G599">
        <v>7</v>
      </c>
      <c r="H599">
        <v>99</v>
      </c>
      <c r="I599" t="s">
        <v>790</v>
      </c>
      <c r="J599" s="1">
        <v>0</v>
      </c>
      <c r="K599" s="1">
        <v>0</v>
      </c>
      <c r="L599" s="1">
        <v>0</v>
      </c>
    </row>
    <row r="600" spans="1:12" x14ac:dyDescent="0.25">
      <c r="A600">
        <v>40</v>
      </c>
      <c r="B600">
        <v>18</v>
      </c>
      <c r="C600" t="s">
        <v>639</v>
      </c>
      <c r="D600" t="s">
        <v>637</v>
      </c>
      <c r="E600">
        <v>642</v>
      </c>
      <c r="F600">
        <v>11</v>
      </c>
      <c r="G600">
        <v>7</v>
      </c>
      <c r="H600">
        <v>99</v>
      </c>
      <c r="I600" t="s">
        <v>789</v>
      </c>
      <c r="J600" s="1">
        <v>0</v>
      </c>
      <c r="K600" s="1">
        <v>0</v>
      </c>
      <c r="L600" s="1">
        <v>0</v>
      </c>
    </row>
    <row r="601" spans="1:12" x14ac:dyDescent="0.25">
      <c r="A601">
        <v>40</v>
      </c>
      <c r="B601">
        <v>18</v>
      </c>
      <c r="C601" t="s">
        <v>639</v>
      </c>
      <c r="D601" t="s">
        <v>637</v>
      </c>
      <c r="E601">
        <v>649</v>
      </c>
      <c r="F601">
        <v>11</v>
      </c>
      <c r="G601">
        <v>7</v>
      </c>
      <c r="H601">
        <v>99</v>
      </c>
      <c r="I601" t="s">
        <v>789</v>
      </c>
      <c r="J601" s="1">
        <v>0</v>
      </c>
      <c r="K601" s="1">
        <v>0</v>
      </c>
      <c r="L601" s="1">
        <v>0</v>
      </c>
    </row>
    <row r="602" spans="1:12" x14ac:dyDescent="0.25">
      <c r="A602">
        <v>40</v>
      </c>
      <c r="B602">
        <v>18</v>
      </c>
      <c r="D602" t="s">
        <v>632</v>
      </c>
      <c r="E602">
        <v>0</v>
      </c>
      <c r="F602">
        <v>0</v>
      </c>
      <c r="G602">
        <v>0</v>
      </c>
      <c r="H602">
        <v>0</v>
      </c>
      <c r="I602" t="s">
        <v>792</v>
      </c>
      <c r="J602" s="1">
        <v>129459056.13</v>
      </c>
      <c r="K602" s="1">
        <v>189576837.16</v>
      </c>
      <c r="L602" s="1">
        <v>60117781.030000001</v>
      </c>
    </row>
    <row r="603" spans="1:12" x14ac:dyDescent="0.25">
      <c r="A603">
        <v>40</v>
      </c>
      <c r="B603">
        <v>18</v>
      </c>
      <c r="D603" t="s">
        <v>632</v>
      </c>
      <c r="E603">
        <v>0</v>
      </c>
      <c r="F603">
        <v>0</v>
      </c>
      <c r="G603">
        <v>0</v>
      </c>
      <c r="H603">
        <v>0</v>
      </c>
      <c r="I603" t="s">
        <v>793</v>
      </c>
      <c r="J603" s="1">
        <v>0</v>
      </c>
      <c r="K603" s="1">
        <v>0</v>
      </c>
      <c r="L603" s="1">
        <v>0</v>
      </c>
    </row>
    <row r="604" spans="1:12" x14ac:dyDescent="0.25">
      <c r="A604">
        <v>40</v>
      </c>
      <c r="B604">
        <v>18</v>
      </c>
      <c r="C604" t="s">
        <v>636</v>
      </c>
      <c r="D604" t="s">
        <v>640</v>
      </c>
      <c r="E604">
        <v>160</v>
      </c>
      <c r="F604">
        <v>0</v>
      </c>
      <c r="G604">
        <v>0</v>
      </c>
      <c r="H604">
        <v>0</v>
      </c>
      <c r="I604" t="s">
        <v>793</v>
      </c>
      <c r="J604" s="1">
        <v>0</v>
      </c>
      <c r="K604" s="1">
        <v>0</v>
      </c>
      <c r="L604" s="1">
        <v>0</v>
      </c>
    </row>
    <row r="605" spans="1:12" x14ac:dyDescent="0.25">
      <c r="A605">
        <v>40</v>
      </c>
      <c r="B605">
        <v>18</v>
      </c>
      <c r="C605" t="s">
        <v>636</v>
      </c>
      <c r="D605" t="s">
        <v>632</v>
      </c>
      <c r="E605">
        <v>161</v>
      </c>
      <c r="F605">
        <v>0</v>
      </c>
      <c r="G605">
        <v>0</v>
      </c>
      <c r="H605">
        <v>0</v>
      </c>
      <c r="I605" t="s">
        <v>794</v>
      </c>
      <c r="J605" s="1">
        <v>0</v>
      </c>
      <c r="K605" s="1">
        <v>0</v>
      </c>
      <c r="L605" s="1">
        <v>0</v>
      </c>
    </row>
    <row r="606" spans="1:12" x14ac:dyDescent="0.25">
      <c r="A606">
        <v>40</v>
      </c>
      <c r="B606">
        <v>18</v>
      </c>
      <c r="C606" t="s">
        <v>636</v>
      </c>
      <c r="D606" t="s">
        <v>632</v>
      </c>
      <c r="E606">
        <v>162</v>
      </c>
      <c r="F606">
        <v>0</v>
      </c>
      <c r="G606">
        <v>0</v>
      </c>
      <c r="H606">
        <v>0</v>
      </c>
      <c r="I606" t="s">
        <v>795</v>
      </c>
      <c r="J606" s="1">
        <v>129459056.13</v>
      </c>
      <c r="K606" s="1">
        <v>189576837.16</v>
      </c>
      <c r="L606" s="1">
        <v>60117781.030000001</v>
      </c>
    </row>
    <row r="607" spans="1:12" x14ac:dyDescent="0.25">
      <c r="A607">
        <v>40</v>
      </c>
      <c r="B607">
        <v>18</v>
      </c>
      <c r="D607" t="s">
        <v>632</v>
      </c>
      <c r="E607">
        <v>0</v>
      </c>
      <c r="F607">
        <v>0</v>
      </c>
      <c r="G607">
        <v>0</v>
      </c>
      <c r="H607">
        <v>0</v>
      </c>
      <c r="I607" t="s">
        <v>796</v>
      </c>
      <c r="J607" s="1">
        <v>0</v>
      </c>
      <c r="K607" s="1">
        <v>0</v>
      </c>
      <c r="L607" s="1">
        <v>0</v>
      </c>
    </row>
    <row r="608" spans="1:12" x14ac:dyDescent="0.25">
      <c r="A608">
        <v>40</v>
      </c>
      <c r="B608">
        <v>18</v>
      </c>
      <c r="C608" t="s">
        <v>636</v>
      </c>
      <c r="D608" t="s">
        <v>640</v>
      </c>
      <c r="E608">
        <v>164</v>
      </c>
      <c r="F608">
        <v>0</v>
      </c>
      <c r="G608">
        <v>0</v>
      </c>
      <c r="H608">
        <v>0</v>
      </c>
      <c r="I608" t="s">
        <v>796</v>
      </c>
      <c r="J608" s="1">
        <v>0</v>
      </c>
      <c r="K608" s="1">
        <v>0</v>
      </c>
      <c r="L608" s="1">
        <v>0</v>
      </c>
    </row>
    <row r="609" spans="1:12" x14ac:dyDescent="0.25">
      <c r="A609">
        <v>40</v>
      </c>
      <c r="B609">
        <v>18</v>
      </c>
      <c r="C609" t="s">
        <v>636</v>
      </c>
      <c r="D609" t="s">
        <v>632</v>
      </c>
      <c r="E609">
        <v>165</v>
      </c>
      <c r="F609">
        <v>0</v>
      </c>
      <c r="G609">
        <v>0</v>
      </c>
      <c r="H609">
        <v>0</v>
      </c>
      <c r="I609" t="s">
        <v>797</v>
      </c>
      <c r="J609" s="1">
        <v>0</v>
      </c>
      <c r="K609" s="1">
        <v>0</v>
      </c>
      <c r="L609" s="1">
        <v>0</v>
      </c>
    </row>
    <row r="610" spans="1:12" x14ac:dyDescent="0.25">
      <c r="A610">
        <v>40</v>
      </c>
      <c r="B610">
        <v>18</v>
      </c>
      <c r="C610" t="s">
        <v>636</v>
      </c>
      <c r="D610" t="s">
        <v>632</v>
      </c>
      <c r="E610">
        <v>166</v>
      </c>
      <c r="F610">
        <v>0</v>
      </c>
      <c r="G610">
        <v>0</v>
      </c>
      <c r="H610">
        <v>0</v>
      </c>
      <c r="I610" t="s">
        <v>798</v>
      </c>
      <c r="J610" s="1">
        <v>0</v>
      </c>
      <c r="K610" s="1">
        <v>0</v>
      </c>
      <c r="L610" s="1">
        <v>0</v>
      </c>
    </row>
    <row r="611" spans="1:12" x14ac:dyDescent="0.25">
      <c r="A611">
        <v>40</v>
      </c>
      <c r="B611">
        <v>18</v>
      </c>
      <c r="C611" t="s">
        <v>636</v>
      </c>
      <c r="D611" t="s">
        <v>632</v>
      </c>
      <c r="E611">
        <v>167</v>
      </c>
      <c r="F611">
        <v>0</v>
      </c>
      <c r="G611">
        <v>0</v>
      </c>
      <c r="H611">
        <v>0</v>
      </c>
      <c r="I611" t="s">
        <v>799</v>
      </c>
      <c r="J611" s="1">
        <v>0</v>
      </c>
      <c r="K611" s="1">
        <v>0</v>
      </c>
      <c r="L611" s="1">
        <v>0</v>
      </c>
    </row>
    <row r="612" spans="1:12" x14ac:dyDescent="0.25">
      <c r="A612">
        <v>40</v>
      </c>
      <c r="B612">
        <v>18</v>
      </c>
      <c r="C612" t="s">
        <v>636</v>
      </c>
      <c r="D612" t="s">
        <v>632</v>
      </c>
      <c r="E612">
        <v>195</v>
      </c>
      <c r="F612">
        <v>0</v>
      </c>
      <c r="G612">
        <v>0</v>
      </c>
      <c r="H612">
        <v>0</v>
      </c>
      <c r="I612" t="s">
        <v>800</v>
      </c>
      <c r="J612" s="1">
        <v>0</v>
      </c>
      <c r="K612" s="1">
        <v>0</v>
      </c>
      <c r="L612" s="1">
        <v>0</v>
      </c>
    </row>
    <row r="613" spans="1:12" x14ac:dyDescent="0.25">
      <c r="A613">
        <v>40</v>
      </c>
      <c r="B613">
        <v>18</v>
      </c>
      <c r="C613" t="s">
        <v>636</v>
      </c>
      <c r="D613" t="s">
        <v>632</v>
      </c>
      <c r="E613">
        <v>196</v>
      </c>
      <c r="F613">
        <v>0</v>
      </c>
      <c r="G613">
        <v>0</v>
      </c>
      <c r="H613">
        <v>0</v>
      </c>
      <c r="I613" t="s">
        <v>794</v>
      </c>
      <c r="J613" s="1">
        <v>0</v>
      </c>
      <c r="K613" s="1">
        <v>0</v>
      </c>
      <c r="L613" s="1">
        <v>0</v>
      </c>
    </row>
    <row r="614" spans="1:12" x14ac:dyDescent="0.25">
      <c r="A614">
        <v>40</v>
      </c>
      <c r="B614">
        <v>18</v>
      </c>
      <c r="D614" t="s">
        <v>632</v>
      </c>
      <c r="E614">
        <v>0</v>
      </c>
      <c r="F614">
        <v>0</v>
      </c>
      <c r="G614">
        <v>0</v>
      </c>
      <c r="H614">
        <v>0</v>
      </c>
      <c r="I614" t="s">
        <v>801</v>
      </c>
      <c r="J614" s="1">
        <v>26018442.530000001</v>
      </c>
      <c r="K614" s="1">
        <v>23434478.760000002</v>
      </c>
      <c r="L614" s="1">
        <v>-2583963.77</v>
      </c>
    </row>
    <row r="615" spans="1:12" x14ac:dyDescent="0.25">
      <c r="A615">
        <v>40</v>
      </c>
      <c r="B615">
        <v>18</v>
      </c>
      <c r="D615" t="s">
        <v>632</v>
      </c>
      <c r="E615">
        <v>0</v>
      </c>
      <c r="F615">
        <v>0</v>
      </c>
      <c r="G615">
        <v>0</v>
      </c>
      <c r="H615">
        <v>0</v>
      </c>
      <c r="I615" t="s">
        <v>802</v>
      </c>
      <c r="J615" s="1">
        <v>26018442.530000001</v>
      </c>
      <c r="K615" s="1">
        <v>23434478.760000002</v>
      </c>
      <c r="L615" s="1">
        <v>-2583963.77</v>
      </c>
    </row>
    <row r="616" spans="1:12" x14ac:dyDescent="0.25">
      <c r="A616">
        <v>40</v>
      </c>
      <c r="B616">
        <v>18</v>
      </c>
      <c r="C616" t="s">
        <v>636</v>
      </c>
      <c r="D616" t="s">
        <v>640</v>
      </c>
      <c r="E616">
        <v>126</v>
      </c>
      <c r="F616">
        <v>0</v>
      </c>
      <c r="G616">
        <v>0</v>
      </c>
      <c r="H616">
        <v>0</v>
      </c>
      <c r="I616" t="s">
        <v>802</v>
      </c>
      <c r="J616" s="1">
        <v>294236.99</v>
      </c>
      <c r="K616" s="1">
        <v>310693.37</v>
      </c>
      <c r="L616" s="1">
        <v>16456.38</v>
      </c>
    </row>
    <row r="617" spans="1:12" x14ac:dyDescent="0.25">
      <c r="A617">
        <v>40</v>
      </c>
      <c r="B617">
        <v>18</v>
      </c>
      <c r="C617" t="s">
        <v>636</v>
      </c>
      <c r="D617" t="s">
        <v>640</v>
      </c>
      <c r="E617">
        <v>140</v>
      </c>
      <c r="F617">
        <v>2</v>
      </c>
      <c r="G617">
        <v>1</v>
      </c>
      <c r="H617">
        <v>0</v>
      </c>
      <c r="I617" t="s">
        <v>803</v>
      </c>
      <c r="J617" s="1">
        <v>25723861.539999999</v>
      </c>
      <c r="K617" s="1">
        <v>23123441.390000001</v>
      </c>
      <c r="L617" s="1">
        <v>-2600420.15</v>
      </c>
    </row>
    <row r="618" spans="1:12" x14ac:dyDescent="0.25">
      <c r="A618">
        <v>40</v>
      </c>
      <c r="B618">
        <v>18</v>
      </c>
      <c r="C618" t="s">
        <v>636</v>
      </c>
      <c r="D618" t="s">
        <v>640</v>
      </c>
      <c r="E618">
        <v>226</v>
      </c>
      <c r="F618">
        <v>0</v>
      </c>
      <c r="G618">
        <v>0</v>
      </c>
      <c r="H618">
        <v>0</v>
      </c>
      <c r="I618" t="s">
        <v>802</v>
      </c>
      <c r="J618" s="1">
        <v>344</v>
      </c>
      <c r="K618" s="1">
        <v>344</v>
      </c>
      <c r="L618" s="1">
        <v>0</v>
      </c>
    </row>
    <row r="619" spans="1:12" x14ac:dyDescent="0.25">
      <c r="A619">
        <v>40</v>
      </c>
      <c r="B619">
        <v>18</v>
      </c>
      <c r="C619" t="s">
        <v>636</v>
      </c>
      <c r="D619" t="s">
        <v>632</v>
      </c>
      <c r="E619">
        <v>190</v>
      </c>
      <c r="F619">
        <v>0</v>
      </c>
      <c r="G619">
        <v>0</v>
      </c>
      <c r="H619">
        <v>0</v>
      </c>
      <c r="I619" t="s">
        <v>804</v>
      </c>
      <c r="J619" s="1">
        <v>0</v>
      </c>
      <c r="K619" s="1">
        <v>0</v>
      </c>
      <c r="L619" s="1">
        <v>0</v>
      </c>
    </row>
    <row r="620" spans="1:12" x14ac:dyDescent="0.25">
      <c r="A620">
        <v>40</v>
      </c>
      <c r="B620">
        <v>18</v>
      </c>
      <c r="C620" t="s">
        <v>636</v>
      </c>
      <c r="D620" t="s">
        <v>632</v>
      </c>
      <c r="E620">
        <v>191</v>
      </c>
      <c r="F620">
        <v>0</v>
      </c>
      <c r="G620">
        <v>0</v>
      </c>
      <c r="H620">
        <v>0</v>
      </c>
      <c r="I620" t="s">
        <v>805</v>
      </c>
      <c r="J620" s="1">
        <v>0</v>
      </c>
      <c r="K620" s="1">
        <v>0</v>
      </c>
      <c r="L620" s="1">
        <v>0</v>
      </c>
    </row>
    <row r="621" spans="1:12" x14ac:dyDescent="0.25">
      <c r="A621">
        <v>40</v>
      </c>
      <c r="B621">
        <v>18</v>
      </c>
      <c r="C621" t="s">
        <v>636</v>
      </c>
      <c r="D621" t="s">
        <v>632</v>
      </c>
      <c r="E621">
        <v>193</v>
      </c>
      <c r="F621">
        <v>0</v>
      </c>
      <c r="G621">
        <v>0</v>
      </c>
      <c r="H621">
        <v>0</v>
      </c>
      <c r="I621" t="s">
        <v>806</v>
      </c>
      <c r="J621" s="1">
        <v>0</v>
      </c>
      <c r="K621" s="1">
        <v>0</v>
      </c>
      <c r="L621" s="1">
        <v>0</v>
      </c>
    </row>
    <row r="622" spans="1:12" x14ac:dyDescent="0.25">
      <c r="A622">
        <v>40</v>
      </c>
      <c r="B622">
        <v>18</v>
      </c>
      <c r="C622" t="s">
        <v>636</v>
      </c>
      <c r="D622" t="s">
        <v>632</v>
      </c>
      <c r="E622">
        <v>198</v>
      </c>
      <c r="F622">
        <v>0</v>
      </c>
      <c r="G622">
        <v>0</v>
      </c>
      <c r="H622">
        <v>0</v>
      </c>
      <c r="I622" t="s">
        <v>807</v>
      </c>
      <c r="J622" s="1">
        <v>0</v>
      </c>
      <c r="K622" s="1">
        <v>0</v>
      </c>
      <c r="L622" s="1">
        <v>0</v>
      </c>
    </row>
    <row r="623" spans="1:12" x14ac:dyDescent="0.25">
      <c r="A623">
        <v>40</v>
      </c>
      <c r="B623">
        <v>18</v>
      </c>
      <c r="D623" t="s">
        <v>632</v>
      </c>
      <c r="E623">
        <v>0</v>
      </c>
      <c r="F623">
        <v>0</v>
      </c>
      <c r="G623">
        <v>0</v>
      </c>
      <c r="H623">
        <v>0</v>
      </c>
      <c r="I623" t="s">
        <v>808</v>
      </c>
      <c r="J623" s="1">
        <v>952994171.38</v>
      </c>
      <c r="K623" s="1">
        <v>1246554972.97</v>
      </c>
      <c r="L623" s="1">
        <v>293560801.58999997</v>
      </c>
    </row>
    <row r="624" spans="1:12" x14ac:dyDescent="0.25">
      <c r="A624">
        <v>40</v>
      </c>
      <c r="B624">
        <v>18</v>
      </c>
      <c r="D624" t="s">
        <v>632</v>
      </c>
      <c r="E624">
        <v>0</v>
      </c>
      <c r="F624">
        <v>0</v>
      </c>
      <c r="G624">
        <v>0</v>
      </c>
      <c r="H624">
        <v>0</v>
      </c>
      <c r="I624" t="s">
        <v>809</v>
      </c>
      <c r="J624" s="1">
        <v>806940000</v>
      </c>
      <c r="K624" s="1">
        <v>1057650000</v>
      </c>
      <c r="L624" s="1">
        <v>250710000</v>
      </c>
    </row>
    <row r="625" spans="1:12" x14ac:dyDescent="0.25">
      <c r="A625">
        <v>40</v>
      </c>
      <c r="B625">
        <v>18</v>
      </c>
      <c r="D625" t="s">
        <v>632</v>
      </c>
      <c r="E625">
        <v>0</v>
      </c>
      <c r="F625">
        <v>0</v>
      </c>
      <c r="G625">
        <v>0</v>
      </c>
      <c r="H625">
        <v>0</v>
      </c>
      <c r="I625" t="s">
        <v>810</v>
      </c>
      <c r="J625" s="1">
        <v>0</v>
      </c>
      <c r="K625" s="1">
        <v>0</v>
      </c>
      <c r="L625" s="1">
        <v>0</v>
      </c>
    </row>
    <row r="626" spans="1:12" x14ac:dyDescent="0.25">
      <c r="A626">
        <v>40</v>
      </c>
      <c r="B626">
        <v>18</v>
      </c>
      <c r="C626" t="s">
        <v>639</v>
      </c>
      <c r="D626" t="s">
        <v>640</v>
      </c>
      <c r="E626">
        <v>302</v>
      </c>
      <c r="F626">
        <v>0</v>
      </c>
      <c r="G626">
        <v>0</v>
      </c>
      <c r="H626">
        <v>0</v>
      </c>
      <c r="I626" t="s">
        <v>810</v>
      </c>
      <c r="J626" s="1">
        <v>0</v>
      </c>
      <c r="K626" s="1">
        <v>0</v>
      </c>
      <c r="L626" s="1">
        <v>0</v>
      </c>
    </row>
    <row r="627" spans="1:12" x14ac:dyDescent="0.25">
      <c r="A627">
        <v>40</v>
      </c>
      <c r="B627">
        <v>18</v>
      </c>
      <c r="C627" t="s">
        <v>636</v>
      </c>
      <c r="D627" t="s">
        <v>637</v>
      </c>
      <c r="E627">
        <v>500</v>
      </c>
      <c r="F627">
        <v>3</v>
      </c>
      <c r="G627">
        <v>1</v>
      </c>
      <c r="H627">
        <v>2</v>
      </c>
      <c r="I627" t="s">
        <v>811</v>
      </c>
      <c r="J627" s="1">
        <v>0</v>
      </c>
      <c r="K627" s="1">
        <v>0</v>
      </c>
      <c r="L627" s="1">
        <v>0</v>
      </c>
    </row>
    <row r="628" spans="1:12" x14ac:dyDescent="0.25">
      <c r="A628">
        <v>40</v>
      </c>
      <c r="B628">
        <v>18</v>
      </c>
      <c r="C628" t="s">
        <v>639</v>
      </c>
      <c r="D628" t="s">
        <v>640</v>
      </c>
      <c r="E628">
        <v>600</v>
      </c>
      <c r="F628">
        <v>11</v>
      </c>
      <c r="G628">
        <v>2</v>
      </c>
      <c r="H628">
        <v>1</v>
      </c>
      <c r="I628" t="s">
        <v>812</v>
      </c>
      <c r="J628" s="1">
        <v>0</v>
      </c>
      <c r="K628" s="1">
        <v>0</v>
      </c>
      <c r="L628" s="1">
        <v>0</v>
      </c>
    </row>
    <row r="629" spans="1:12" x14ac:dyDescent="0.25">
      <c r="A629">
        <v>40</v>
      </c>
      <c r="B629">
        <v>18</v>
      </c>
      <c r="C629" t="s">
        <v>639</v>
      </c>
      <c r="D629" t="s">
        <v>640</v>
      </c>
      <c r="E629">
        <v>600</v>
      </c>
      <c r="F629">
        <v>11</v>
      </c>
      <c r="G629">
        <v>6</v>
      </c>
      <c r="H629">
        <v>1</v>
      </c>
      <c r="I629" t="s">
        <v>813</v>
      </c>
      <c r="J629" s="1">
        <v>0</v>
      </c>
      <c r="K629" s="1">
        <v>0</v>
      </c>
      <c r="L629" s="1">
        <v>0</v>
      </c>
    </row>
    <row r="630" spans="1:12" x14ac:dyDescent="0.25">
      <c r="A630">
        <v>40</v>
      </c>
      <c r="B630">
        <v>18</v>
      </c>
      <c r="C630" t="s">
        <v>636</v>
      </c>
      <c r="D630" t="s">
        <v>637</v>
      </c>
      <c r="E630">
        <v>630</v>
      </c>
      <c r="F630">
        <v>11</v>
      </c>
      <c r="G630">
        <v>2</v>
      </c>
      <c r="H630">
        <v>1</v>
      </c>
      <c r="I630" t="s">
        <v>812</v>
      </c>
      <c r="J630" s="1">
        <v>0</v>
      </c>
      <c r="K630" s="1">
        <v>0</v>
      </c>
      <c r="L630" s="1">
        <v>0</v>
      </c>
    </row>
    <row r="631" spans="1:12" x14ac:dyDescent="0.25">
      <c r="A631">
        <v>40</v>
      </c>
      <c r="B631">
        <v>18</v>
      </c>
      <c r="C631" t="s">
        <v>636</v>
      </c>
      <c r="D631" t="s">
        <v>637</v>
      </c>
      <c r="E631">
        <v>630</v>
      </c>
      <c r="F631">
        <v>11</v>
      </c>
      <c r="G631">
        <v>6</v>
      </c>
      <c r="H631">
        <v>1</v>
      </c>
      <c r="I631" t="s">
        <v>814</v>
      </c>
      <c r="J631" s="1">
        <v>0</v>
      </c>
      <c r="K631" s="1">
        <v>0</v>
      </c>
      <c r="L631" s="1">
        <v>0</v>
      </c>
    </row>
    <row r="632" spans="1:12" x14ac:dyDescent="0.25">
      <c r="A632">
        <v>40</v>
      </c>
      <c r="B632">
        <v>18</v>
      </c>
      <c r="C632" t="s">
        <v>636</v>
      </c>
      <c r="D632" t="s">
        <v>637</v>
      </c>
      <c r="E632">
        <v>632</v>
      </c>
      <c r="F632">
        <v>11</v>
      </c>
      <c r="G632">
        <v>2</v>
      </c>
      <c r="H632">
        <v>1</v>
      </c>
      <c r="I632" t="s">
        <v>812</v>
      </c>
      <c r="J632" s="1">
        <v>0</v>
      </c>
      <c r="K632" s="1">
        <v>0</v>
      </c>
      <c r="L632" s="1">
        <v>0</v>
      </c>
    </row>
    <row r="633" spans="1:12" x14ac:dyDescent="0.25">
      <c r="A633">
        <v>40</v>
      </c>
      <c r="B633">
        <v>18</v>
      </c>
      <c r="C633" t="s">
        <v>636</v>
      </c>
      <c r="D633" t="s">
        <v>637</v>
      </c>
      <c r="E633">
        <v>632</v>
      </c>
      <c r="F633">
        <v>11</v>
      </c>
      <c r="G633">
        <v>6</v>
      </c>
      <c r="H633">
        <v>1</v>
      </c>
      <c r="I633" t="s">
        <v>814</v>
      </c>
      <c r="J633" s="1">
        <v>0</v>
      </c>
      <c r="K633" s="1">
        <v>0</v>
      </c>
      <c r="L633" s="1">
        <v>0</v>
      </c>
    </row>
    <row r="634" spans="1:12" x14ac:dyDescent="0.25">
      <c r="A634">
        <v>40</v>
      </c>
      <c r="B634">
        <v>18</v>
      </c>
      <c r="C634" t="s">
        <v>639</v>
      </c>
      <c r="D634" t="s">
        <v>640</v>
      </c>
      <c r="E634">
        <v>642</v>
      </c>
      <c r="F634">
        <v>11</v>
      </c>
      <c r="G634">
        <v>2</v>
      </c>
      <c r="H634">
        <v>1</v>
      </c>
      <c r="I634" t="s">
        <v>812</v>
      </c>
      <c r="J634" s="1">
        <v>0</v>
      </c>
      <c r="K634" s="1">
        <v>0</v>
      </c>
      <c r="L634" s="1">
        <v>0</v>
      </c>
    </row>
    <row r="635" spans="1:12" x14ac:dyDescent="0.25">
      <c r="A635">
        <v>40</v>
      </c>
      <c r="B635">
        <v>18</v>
      </c>
      <c r="C635" t="s">
        <v>639</v>
      </c>
      <c r="D635" t="s">
        <v>640</v>
      </c>
      <c r="E635">
        <v>642</v>
      </c>
      <c r="F635">
        <v>11</v>
      </c>
      <c r="G635">
        <v>6</v>
      </c>
      <c r="H635">
        <v>1</v>
      </c>
      <c r="I635" t="s">
        <v>813</v>
      </c>
      <c r="J635" s="1">
        <v>0</v>
      </c>
      <c r="K635" s="1">
        <v>0</v>
      </c>
      <c r="L635" s="1">
        <v>0</v>
      </c>
    </row>
    <row r="636" spans="1:12" x14ac:dyDescent="0.25">
      <c r="A636">
        <v>40</v>
      </c>
      <c r="B636">
        <v>18</v>
      </c>
      <c r="C636" t="s">
        <v>639</v>
      </c>
      <c r="D636" t="s">
        <v>640</v>
      </c>
      <c r="E636">
        <v>649</v>
      </c>
      <c r="F636">
        <v>11</v>
      </c>
      <c r="G636">
        <v>2</v>
      </c>
      <c r="H636">
        <v>1</v>
      </c>
      <c r="I636" t="s">
        <v>812</v>
      </c>
      <c r="J636" s="1">
        <v>0</v>
      </c>
      <c r="K636" s="1">
        <v>0</v>
      </c>
      <c r="L636" s="1">
        <v>0</v>
      </c>
    </row>
    <row r="637" spans="1:12" x14ac:dyDescent="0.25">
      <c r="A637">
        <v>40</v>
      </c>
      <c r="B637">
        <v>18</v>
      </c>
      <c r="C637" t="s">
        <v>639</v>
      </c>
      <c r="D637" t="s">
        <v>640</v>
      </c>
      <c r="E637">
        <v>649</v>
      </c>
      <c r="F637">
        <v>11</v>
      </c>
      <c r="G637">
        <v>6</v>
      </c>
      <c r="H637">
        <v>1</v>
      </c>
      <c r="I637" t="s">
        <v>813</v>
      </c>
      <c r="J637" s="1">
        <v>0</v>
      </c>
      <c r="K637" s="1">
        <v>0</v>
      </c>
      <c r="L637" s="1">
        <v>0</v>
      </c>
    </row>
    <row r="638" spans="1:12" x14ac:dyDescent="0.25">
      <c r="A638">
        <v>40</v>
      </c>
      <c r="B638">
        <v>18</v>
      </c>
      <c r="D638" t="s">
        <v>632</v>
      </c>
      <c r="E638">
        <v>0</v>
      </c>
      <c r="F638">
        <v>0</v>
      </c>
      <c r="G638">
        <v>0</v>
      </c>
      <c r="H638">
        <v>0</v>
      </c>
      <c r="I638" t="s">
        <v>815</v>
      </c>
      <c r="J638" s="1">
        <v>0</v>
      </c>
      <c r="K638" s="1">
        <v>0</v>
      </c>
      <c r="L638" s="1">
        <v>0</v>
      </c>
    </row>
    <row r="639" spans="1:12" x14ac:dyDescent="0.25">
      <c r="A639">
        <v>40</v>
      </c>
      <c r="B639">
        <v>18</v>
      </c>
      <c r="C639" t="s">
        <v>639</v>
      </c>
      <c r="D639" t="s">
        <v>640</v>
      </c>
      <c r="E639">
        <v>303</v>
      </c>
      <c r="F639">
        <v>0</v>
      </c>
      <c r="G639">
        <v>0</v>
      </c>
      <c r="H639">
        <v>0</v>
      </c>
      <c r="I639" t="s">
        <v>815</v>
      </c>
      <c r="J639" s="1">
        <v>0</v>
      </c>
      <c r="K639" s="1">
        <v>0</v>
      </c>
      <c r="L639" s="1">
        <v>0</v>
      </c>
    </row>
    <row r="640" spans="1:12" x14ac:dyDescent="0.25">
      <c r="A640">
        <v>40</v>
      </c>
      <c r="B640">
        <v>18</v>
      </c>
      <c r="C640" t="s">
        <v>639</v>
      </c>
      <c r="D640" t="s">
        <v>640</v>
      </c>
      <c r="E640">
        <v>403</v>
      </c>
      <c r="F640">
        <v>0</v>
      </c>
      <c r="G640">
        <v>0</v>
      </c>
      <c r="H640">
        <v>0</v>
      </c>
      <c r="I640" t="s">
        <v>815</v>
      </c>
      <c r="J640" s="1">
        <v>0</v>
      </c>
      <c r="K640" s="1">
        <v>0</v>
      </c>
      <c r="L640" s="1">
        <v>0</v>
      </c>
    </row>
    <row r="641" spans="1:12" x14ac:dyDescent="0.25">
      <c r="A641">
        <v>40</v>
      </c>
      <c r="B641">
        <v>18</v>
      </c>
      <c r="C641" t="s">
        <v>636</v>
      </c>
      <c r="D641" t="s">
        <v>637</v>
      </c>
      <c r="E641">
        <v>500</v>
      </c>
      <c r="F641">
        <v>3</v>
      </c>
      <c r="G641">
        <v>1</v>
      </c>
      <c r="H641">
        <v>3</v>
      </c>
      <c r="I641" t="s">
        <v>816</v>
      </c>
      <c r="J641" s="1">
        <v>0</v>
      </c>
      <c r="K641" s="1">
        <v>0</v>
      </c>
      <c r="L641" s="1">
        <v>0</v>
      </c>
    </row>
    <row r="642" spans="1:12" x14ac:dyDescent="0.25">
      <c r="A642">
        <v>40</v>
      </c>
      <c r="B642">
        <v>18</v>
      </c>
      <c r="D642" t="s">
        <v>632</v>
      </c>
      <c r="E642">
        <v>0</v>
      </c>
      <c r="F642">
        <v>0</v>
      </c>
      <c r="G642">
        <v>0</v>
      </c>
      <c r="H642">
        <v>0</v>
      </c>
      <c r="I642" t="s">
        <v>817</v>
      </c>
      <c r="J642" s="1">
        <v>0</v>
      </c>
      <c r="K642" s="1">
        <v>0</v>
      </c>
      <c r="L642" s="1">
        <v>0</v>
      </c>
    </row>
    <row r="643" spans="1:12" x14ac:dyDescent="0.25">
      <c r="A643">
        <v>40</v>
      </c>
      <c r="B643">
        <v>18</v>
      </c>
      <c r="C643" t="s">
        <v>639</v>
      </c>
      <c r="D643" t="s">
        <v>640</v>
      </c>
      <c r="E643">
        <v>304</v>
      </c>
      <c r="F643">
        <v>0</v>
      </c>
      <c r="G643">
        <v>0</v>
      </c>
      <c r="H643">
        <v>0</v>
      </c>
      <c r="I643" t="s">
        <v>817</v>
      </c>
      <c r="J643" s="1">
        <v>0</v>
      </c>
      <c r="K643" s="1">
        <v>0</v>
      </c>
      <c r="L643" s="1">
        <v>0</v>
      </c>
    </row>
    <row r="644" spans="1:12" x14ac:dyDescent="0.25">
      <c r="A644">
        <v>40</v>
      </c>
      <c r="B644">
        <v>18</v>
      </c>
      <c r="C644" t="s">
        <v>639</v>
      </c>
      <c r="D644" t="s">
        <v>640</v>
      </c>
      <c r="E644">
        <v>404</v>
      </c>
      <c r="F644">
        <v>0</v>
      </c>
      <c r="G644">
        <v>0</v>
      </c>
      <c r="H644">
        <v>0</v>
      </c>
      <c r="I644" t="s">
        <v>817</v>
      </c>
      <c r="J644" s="1">
        <v>0</v>
      </c>
      <c r="K644" s="1">
        <v>0</v>
      </c>
      <c r="L644" s="1">
        <v>0</v>
      </c>
    </row>
    <row r="645" spans="1:12" x14ac:dyDescent="0.25">
      <c r="A645">
        <v>40</v>
      </c>
      <c r="B645">
        <v>18</v>
      </c>
      <c r="C645" t="s">
        <v>636</v>
      </c>
      <c r="D645" t="s">
        <v>637</v>
      </c>
      <c r="E645">
        <v>500</v>
      </c>
      <c r="F645">
        <v>3</v>
      </c>
      <c r="G645">
        <v>1</v>
      </c>
      <c r="H645">
        <v>4</v>
      </c>
      <c r="I645" t="s">
        <v>818</v>
      </c>
      <c r="J645" s="1">
        <v>0</v>
      </c>
      <c r="K645" s="1">
        <v>0</v>
      </c>
      <c r="L645" s="1">
        <v>0</v>
      </c>
    </row>
    <row r="646" spans="1:12" x14ac:dyDescent="0.25">
      <c r="A646">
        <v>40</v>
      </c>
      <c r="B646">
        <v>18</v>
      </c>
      <c r="C646" t="s">
        <v>639</v>
      </c>
      <c r="D646" t="s">
        <v>640</v>
      </c>
      <c r="E646">
        <v>600</v>
      </c>
      <c r="F646">
        <v>11</v>
      </c>
      <c r="G646">
        <v>2</v>
      </c>
      <c r="H646">
        <v>2</v>
      </c>
      <c r="I646" t="s">
        <v>819</v>
      </c>
      <c r="J646" s="1">
        <v>0</v>
      </c>
      <c r="K646" s="1">
        <v>0</v>
      </c>
      <c r="L646" s="1">
        <v>0</v>
      </c>
    </row>
    <row r="647" spans="1:12" x14ac:dyDescent="0.25">
      <c r="A647">
        <v>40</v>
      </c>
      <c r="B647">
        <v>18</v>
      </c>
      <c r="C647" t="s">
        <v>639</v>
      </c>
      <c r="D647" t="s">
        <v>640</v>
      </c>
      <c r="E647">
        <v>600</v>
      </c>
      <c r="F647">
        <v>11</v>
      </c>
      <c r="G647">
        <v>6</v>
      </c>
      <c r="H647">
        <v>2</v>
      </c>
      <c r="I647" t="s">
        <v>820</v>
      </c>
      <c r="J647" s="1">
        <v>0</v>
      </c>
      <c r="K647" s="1">
        <v>0</v>
      </c>
      <c r="L647" s="1">
        <v>0</v>
      </c>
    </row>
    <row r="648" spans="1:12" x14ac:dyDescent="0.25">
      <c r="A648">
        <v>40</v>
      </c>
      <c r="B648">
        <v>18</v>
      </c>
      <c r="C648" t="s">
        <v>636</v>
      </c>
      <c r="D648" t="s">
        <v>637</v>
      </c>
      <c r="E648">
        <v>630</v>
      </c>
      <c r="F648">
        <v>11</v>
      </c>
      <c r="G648">
        <v>2</v>
      </c>
      <c r="H648">
        <v>2</v>
      </c>
      <c r="I648" t="s">
        <v>819</v>
      </c>
      <c r="J648" s="1">
        <v>0</v>
      </c>
      <c r="K648" s="1">
        <v>0</v>
      </c>
      <c r="L648" s="1">
        <v>0</v>
      </c>
    </row>
    <row r="649" spans="1:12" x14ac:dyDescent="0.25">
      <c r="A649">
        <v>40</v>
      </c>
      <c r="B649">
        <v>18</v>
      </c>
      <c r="C649" t="s">
        <v>636</v>
      </c>
      <c r="D649" t="s">
        <v>637</v>
      </c>
      <c r="E649">
        <v>630</v>
      </c>
      <c r="F649">
        <v>11</v>
      </c>
      <c r="G649">
        <v>6</v>
      </c>
      <c r="H649">
        <v>2</v>
      </c>
      <c r="I649" t="s">
        <v>821</v>
      </c>
      <c r="J649" s="1">
        <v>0</v>
      </c>
      <c r="K649" s="1">
        <v>0</v>
      </c>
      <c r="L649" s="1">
        <v>0</v>
      </c>
    </row>
    <row r="650" spans="1:12" x14ac:dyDescent="0.25">
      <c r="A650">
        <v>40</v>
      </c>
      <c r="B650">
        <v>18</v>
      </c>
      <c r="C650" t="s">
        <v>636</v>
      </c>
      <c r="D650" t="s">
        <v>637</v>
      </c>
      <c r="E650">
        <v>632</v>
      </c>
      <c r="F650">
        <v>11</v>
      </c>
      <c r="G650">
        <v>2</v>
      </c>
      <c r="H650">
        <v>2</v>
      </c>
      <c r="I650" t="s">
        <v>819</v>
      </c>
      <c r="J650" s="1">
        <v>0</v>
      </c>
      <c r="K650" s="1">
        <v>0</v>
      </c>
      <c r="L650" s="1">
        <v>0</v>
      </c>
    </row>
    <row r="651" spans="1:12" x14ac:dyDescent="0.25">
      <c r="A651">
        <v>40</v>
      </c>
      <c r="B651">
        <v>18</v>
      </c>
      <c r="C651" t="s">
        <v>636</v>
      </c>
      <c r="D651" t="s">
        <v>637</v>
      </c>
      <c r="E651">
        <v>632</v>
      </c>
      <c r="F651">
        <v>11</v>
      </c>
      <c r="G651">
        <v>6</v>
      </c>
      <c r="H651">
        <v>2</v>
      </c>
      <c r="I651" t="s">
        <v>821</v>
      </c>
      <c r="J651" s="1">
        <v>0</v>
      </c>
      <c r="K651" s="1">
        <v>0</v>
      </c>
      <c r="L651" s="1">
        <v>0</v>
      </c>
    </row>
    <row r="652" spans="1:12" x14ac:dyDescent="0.25">
      <c r="A652">
        <v>40</v>
      </c>
      <c r="B652">
        <v>18</v>
      </c>
      <c r="C652" t="s">
        <v>639</v>
      </c>
      <c r="D652" t="s">
        <v>640</v>
      </c>
      <c r="E652">
        <v>642</v>
      </c>
      <c r="F652">
        <v>11</v>
      </c>
      <c r="G652">
        <v>2</v>
      </c>
      <c r="H652">
        <v>2</v>
      </c>
      <c r="I652" t="s">
        <v>819</v>
      </c>
      <c r="J652" s="1">
        <v>0</v>
      </c>
      <c r="K652" s="1">
        <v>0</v>
      </c>
      <c r="L652" s="1">
        <v>0</v>
      </c>
    </row>
    <row r="653" spans="1:12" x14ac:dyDescent="0.25">
      <c r="A653">
        <v>40</v>
      </c>
      <c r="B653">
        <v>18</v>
      </c>
      <c r="C653" t="s">
        <v>639</v>
      </c>
      <c r="D653" t="s">
        <v>640</v>
      </c>
      <c r="E653">
        <v>642</v>
      </c>
      <c r="F653">
        <v>11</v>
      </c>
      <c r="G653">
        <v>6</v>
      </c>
      <c r="H653">
        <v>2</v>
      </c>
      <c r="I653" t="s">
        <v>820</v>
      </c>
      <c r="J653" s="1">
        <v>0</v>
      </c>
      <c r="K653" s="1">
        <v>0</v>
      </c>
      <c r="L653" s="1">
        <v>0</v>
      </c>
    </row>
    <row r="654" spans="1:12" x14ac:dyDescent="0.25">
      <c r="A654">
        <v>40</v>
      </c>
      <c r="B654">
        <v>18</v>
      </c>
      <c r="C654" t="s">
        <v>639</v>
      </c>
      <c r="D654" t="s">
        <v>640</v>
      </c>
      <c r="E654">
        <v>649</v>
      </c>
      <c r="F654">
        <v>11</v>
      </c>
      <c r="G654">
        <v>2</v>
      </c>
      <c r="H654">
        <v>2</v>
      </c>
      <c r="I654" t="s">
        <v>819</v>
      </c>
      <c r="J654" s="1">
        <v>0</v>
      </c>
      <c r="K654" s="1">
        <v>0</v>
      </c>
      <c r="L654" s="1">
        <v>0</v>
      </c>
    </row>
    <row r="655" spans="1:12" x14ac:dyDescent="0.25">
      <c r="A655">
        <v>40</v>
      </c>
      <c r="B655">
        <v>18</v>
      </c>
      <c r="C655" t="s">
        <v>639</v>
      </c>
      <c r="D655" t="s">
        <v>640</v>
      </c>
      <c r="E655">
        <v>649</v>
      </c>
      <c r="F655">
        <v>11</v>
      </c>
      <c r="G655">
        <v>6</v>
      </c>
      <c r="H655">
        <v>2</v>
      </c>
      <c r="I655" t="s">
        <v>820</v>
      </c>
      <c r="J655" s="1">
        <v>0</v>
      </c>
      <c r="K655" s="1">
        <v>0</v>
      </c>
      <c r="L655" s="1">
        <v>0</v>
      </c>
    </row>
    <row r="656" spans="1:12" x14ac:dyDescent="0.25">
      <c r="A656">
        <v>40</v>
      </c>
      <c r="B656">
        <v>18</v>
      </c>
      <c r="D656" t="s">
        <v>632</v>
      </c>
      <c r="E656">
        <v>0</v>
      </c>
      <c r="F656">
        <v>0</v>
      </c>
      <c r="G656">
        <v>0</v>
      </c>
      <c r="H656">
        <v>0</v>
      </c>
      <c r="I656" t="s">
        <v>822</v>
      </c>
      <c r="J656" s="1">
        <v>0</v>
      </c>
      <c r="K656" s="1">
        <v>0</v>
      </c>
      <c r="L656" s="1">
        <v>0</v>
      </c>
    </row>
    <row r="657" spans="1:12" x14ac:dyDescent="0.25">
      <c r="A657">
        <v>40</v>
      </c>
      <c r="B657">
        <v>18</v>
      </c>
      <c r="C657" t="s">
        <v>639</v>
      </c>
      <c r="D657" t="s">
        <v>640</v>
      </c>
      <c r="E657">
        <v>305</v>
      </c>
      <c r="F657">
        <v>0</v>
      </c>
      <c r="G657">
        <v>0</v>
      </c>
      <c r="H657">
        <v>0</v>
      </c>
      <c r="I657" t="s">
        <v>822</v>
      </c>
      <c r="J657" s="1">
        <v>0</v>
      </c>
      <c r="K657" s="1">
        <v>0</v>
      </c>
      <c r="L657" s="1">
        <v>0</v>
      </c>
    </row>
    <row r="658" spans="1:12" x14ac:dyDescent="0.25">
      <c r="A658">
        <v>40</v>
      </c>
      <c r="B658">
        <v>18</v>
      </c>
      <c r="C658" t="s">
        <v>636</v>
      </c>
      <c r="D658" t="s">
        <v>637</v>
      </c>
      <c r="E658">
        <v>500</v>
      </c>
      <c r="F658">
        <v>3</v>
      </c>
      <c r="G658">
        <v>1</v>
      </c>
      <c r="H658">
        <v>5</v>
      </c>
      <c r="I658" t="s">
        <v>823</v>
      </c>
      <c r="J658" s="1">
        <v>0</v>
      </c>
      <c r="K658" s="1">
        <v>0</v>
      </c>
      <c r="L658" s="1">
        <v>0</v>
      </c>
    </row>
    <row r="659" spans="1:12" x14ac:dyDescent="0.25">
      <c r="A659">
        <v>40</v>
      </c>
      <c r="B659">
        <v>18</v>
      </c>
      <c r="C659" t="s">
        <v>639</v>
      </c>
      <c r="D659" t="s">
        <v>640</v>
      </c>
      <c r="E659">
        <v>600</v>
      </c>
      <c r="F659">
        <v>11</v>
      </c>
      <c r="G659">
        <v>2</v>
      </c>
      <c r="H659">
        <v>3</v>
      </c>
      <c r="I659" t="s">
        <v>824</v>
      </c>
      <c r="J659" s="1">
        <v>0</v>
      </c>
      <c r="K659" s="1">
        <v>0</v>
      </c>
      <c r="L659" s="1">
        <v>0</v>
      </c>
    </row>
    <row r="660" spans="1:12" x14ac:dyDescent="0.25">
      <c r="A660">
        <v>40</v>
      </c>
      <c r="B660">
        <v>18</v>
      </c>
      <c r="C660" t="s">
        <v>639</v>
      </c>
      <c r="D660" t="s">
        <v>640</v>
      </c>
      <c r="E660">
        <v>600</v>
      </c>
      <c r="F660">
        <v>11</v>
      </c>
      <c r="G660">
        <v>6</v>
      </c>
      <c r="H660">
        <v>3</v>
      </c>
      <c r="I660" t="s">
        <v>825</v>
      </c>
      <c r="J660" s="1">
        <v>0</v>
      </c>
      <c r="K660" s="1">
        <v>0</v>
      </c>
      <c r="L660" s="1">
        <v>0</v>
      </c>
    </row>
    <row r="661" spans="1:12" x14ac:dyDescent="0.25">
      <c r="A661">
        <v>40</v>
      </c>
      <c r="B661">
        <v>18</v>
      </c>
      <c r="C661" t="s">
        <v>639</v>
      </c>
      <c r="D661" t="s">
        <v>640</v>
      </c>
      <c r="E661">
        <v>642</v>
      </c>
      <c r="F661">
        <v>11</v>
      </c>
      <c r="G661">
        <v>2</v>
      </c>
      <c r="H661">
        <v>3</v>
      </c>
      <c r="I661" t="s">
        <v>824</v>
      </c>
      <c r="J661" s="1">
        <v>0</v>
      </c>
      <c r="K661" s="1">
        <v>0</v>
      </c>
      <c r="L661" s="1">
        <v>0</v>
      </c>
    </row>
    <row r="662" spans="1:12" x14ac:dyDescent="0.25">
      <c r="A662">
        <v>40</v>
      </c>
      <c r="B662">
        <v>18</v>
      </c>
      <c r="C662" t="s">
        <v>639</v>
      </c>
      <c r="D662" t="s">
        <v>640</v>
      </c>
      <c r="E662">
        <v>642</v>
      </c>
      <c r="F662">
        <v>11</v>
      </c>
      <c r="G662">
        <v>6</v>
      </c>
      <c r="H662">
        <v>3</v>
      </c>
      <c r="I662" t="s">
        <v>825</v>
      </c>
      <c r="J662" s="1">
        <v>0</v>
      </c>
      <c r="K662" s="1">
        <v>0</v>
      </c>
      <c r="L662" s="1">
        <v>0</v>
      </c>
    </row>
    <row r="663" spans="1:12" x14ac:dyDescent="0.25">
      <c r="A663">
        <v>40</v>
      </c>
      <c r="B663">
        <v>18</v>
      </c>
      <c r="C663" t="s">
        <v>639</v>
      </c>
      <c r="D663" t="s">
        <v>640</v>
      </c>
      <c r="E663">
        <v>649</v>
      </c>
      <c r="F663">
        <v>11</v>
      </c>
      <c r="G663">
        <v>2</v>
      </c>
      <c r="H663">
        <v>3</v>
      </c>
      <c r="I663" t="s">
        <v>824</v>
      </c>
      <c r="J663" s="1">
        <v>0</v>
      </c>
      <c r="K663" s="1">
        <v>0</v>
      </c>
      <c r="L663" s="1">
        <v>0</v>
      </c>
    </row>
    <row r="664" spans="1:12" x14ac:dyDescent="0.25">
      <c r="A664">
        <v>40</v>
      </c>
      <c r="B664">
        <v>18</v>
      </c>
      <c r="C664" t="s">
        <v>639</v>
      </c>
      <c r="D664" t="s">
        <v>640</v>
      </c>
      <c r="E664">
        <v>649</v>
      </c>
      <c r="F664">
        <v>11</v>
      </c>
      <c r="G664">
        <v>6</v>
      </c>
      <c r="H664">
        <v>3</v>
      </c>
      <c r="I664" t="s">
        <v>825</v>
      </c>
      <c r="J664" s="1">
        <v>0</v>
      </c>
      <c r="K664" s="1">
        <v>0</v>
      </c>
      <c r="L664" s="1">
        <v>0</v>
      </c>
    </row>
    <row r="665" spans="1:12" x14ac:dyDescent="0.25">
      <c r="A665">
        <v>40</v>
      </c>
      <c r="B665">
        <v>18</v>
      </c>
      <c r="D665" t="s">
        <v>632</v>
      </c>
      <c r="E665">
        <v>0</v>
      </c>
      <c r="F665">
        <v>0</v>
      </c>
      <c r="G665">
        <v>0</v>
      </c>
      <c r="H665">
        <v>0</v>
      </c>
      <c r="I665" t="s">
        <v>826</v>
      </c>
      <c r="J665" s="1">
        <v>0</v>
      </c>
      <c r="K665" s="1">
        <v>0</v>
      </c>
      <c r="L665" s="1">
        <v>0</v>
      </c>
    </row>
    <row r="666" spans="1:12" x14ac:dyDescent="0.25">
      <c r="A666">
        <v>40</v>
      </c>
      <c r="B666">
        <v>18</v>
      </c>
      <c r="C666" t="s">
        <v>639</v>
      </c>
      <c r="D666" t="s">
        <v>640</v>
      </c>
      <c r="E666">
        <v>309</v>
      </c>
      <c r="F666">
        <v>0</v>
      </c>
      <c r="G666">
        <v>0</v>
      </c>
      <c r="H666">
        <v>0</v>
      </c>
      <c r="I666" t="s">
        <v>826</v>
      </c>
      <c r="J666" s="1">
        <v>0</v>
      </c>
      <c r="K666" s="1">
        <v>0</v>
      </c>
      <c r="L666" s="1">
        <v>0</v>
      </c>
    </row>
    <row r="667" spans="1:12" x14ac:dyDescent="0.25">
      <c r="A667">
        <v>40</v>
      </c>
      <c r="B667">
        <v>18</v>
      </c>
      <c r="C667" t="s">
        <v>639</v>
      </c>
      <c r="D667" t="s">
        <v>640</v>
      </c>
      <c r="E667">
        <v>409</v>
      </c>
      <c r="F667">
        <v>0</v>
      </c>
      <c r="G667">
        <v>0</v>
      </c>
      <c r="H667">
        <v>0</v>
      </c>
      <c r="I667" t="s">
        <v>826</v>
      </c>
      <c r="J667" s="1">
        <v>0</v>
      </c>
      <c r="K667" s="1">
        <v>0</v>
      </c>
      <c r="L667" s="1">
        <v>0</v>
      </c>
    </row>
    <row r="668" spans="1:12" x14ac:dyDescent="0.25">
      <c r="A668">
        <v>40</v>
      </c>
      <c r="B668">
        <v>18</v>
      </c>
      <c r="C668" t="s">
        <v>636</v>
      </c>
      <c r="D668" t="s">
        <v>637</v>
      </c>
      <c r="E668">
        <v>500</v>
      </c>
      <c r="F668">
        <v>3</v>
      </c>
      <c r="G668">
        <v>1</v>
      </c>
      <c r="H668">
        <v>9</v>
      </c>
      <c r="I668" t="s">
        <v>827</v>
      </c>
      <c r="J668" s="1">
        <v>0</v>
      </c>
      <c r="K668" s="1">
        <v>0</v>
      </c>
      <c r="L668" s="1">
        <v>0</v>
      </c>
    </row>
    <row r="669" spans="1:12" x14ac:dyDescent="0.25">
      <c r="A669">
        <v>40</v>
      </c>
      <c r="B669">
        <v>18</v>
      </c>
      <c r="C669" t="s">
        <v>639</v>
      </c>
      <c r="D669" t="s">
        <v>640</v>
      </c>
      <c r="E669">
        <v>600</v>
      </c>
      <c r="F669">
        <v>11</v>
      </c>
      <c r="G669">
        <v>2</v>
      </c>
      <c r="H669">
        <v>4</v>
      </c>
      <c r="I669" t="s">
        <v>828</v>
      </c>
      <c r="J669" s="1">
        <v>0</v>
      </c>
      <c r="K669" s="1">
        <v>0</v>
      </c>
      <c r="L669" s="1">
        <v>0</v>
      </c>
    </row>
    <row r="670" spans="1:12" x14ac:dyDescent="0.25">
      <c r="A670">
        <v>40</v>
      </c>
      <c r="B670">
        <v>18</v>
      </c>
      <c r="C670" t="s">
        <v>639</v>
      </c>
      <c r="D670" t="s">
        <v>640</v>
      </c>
      <c r="E670">
        <v>600</v>
      </c>
      <c r="F670">
        <v>11</v>
      </c>
      <c r="G670">
        <v>6</v>
      </c>
      <c r="H670">
        <v>4</v>
      </c>
      <c r="I670" t="s">
        <v>829</v>
      </c>
      <c r="J670" s="1">
        <v>0</v>
      </c>
      <c r="K670" s="1">
        <v>0</v>
      </c>
      <c r="L670" s="1">
        <v>0</v>
      </c>
    </row>
    <row r="671" spans="1:12" x14ac:dyDescent="0.25">
      <c r="A671">
        <v>40</v>
      </c>
      <c r="B671">
        <v>18</v>
      </c>
      <c r="C671" t="s">
        <v>639</v>
      </c>
      <c r="D671" t="s">
        <v>640</v>
      </c>
      <c r="E671">
        <v>600</v>
      </c>
      <c r="F671">
        <v>11</v>
      </c>
      <c r="G671">
        <v>8</v>
      </c>
      <c r="H671">
        <v>3</v>
      </c>
      <c r="I671" t="s">
        <v>830</v>
      </c>
      <c r="J671" s="1">
        <v>0</v>
      </c>
      <c r="K671" s="1">
        <v>0</v>
      </c>
      <c r="L671" s="1">
        <v>0</v>
      </c>
    </row>
    <row r="672" spans="1:12" x14ac:dyDescent="0.25">
      <c r="A672">
        <v>40</v>
      </c>
      <c r="B672">
        <v>18</v>
      </c>
      <c r="C672" t="s">
        <v>636</v>
      </c>
      <c r="D672" t="s">
        <v>637</v>
      </c>
      <c r="E672">
        <v>630</v>
      </c>
      <c r="F672">
        <v>11</v>
      </c>
      <c r="G672">
        <v>4</v>
      </c>
      <c r="H672">
        <v>3</v>
      </c>
      <c r="I672" t="s">
        <v>831</v>
      </c>
      <c r="J672" s="1">
        <v>0</v>
      </c>
      <c r="K672" s="1">
        <v>0</v>
      </c>
      <c r="L672" s="1">
        <v>0</v>
      </c>
    </row>
    <row r="673" spans="1:12" x14ac:dyDescent="0.25">
      <c r="A673">
        <v>40</v>
      </c>
      <c r="B673">
        <v>18</v>
      </c>
      <c r="C673" t="s">
        <v>636</v>
      </c>
      <c r="D673" t="s">
        <v>637</v>
      </c>
      <c r="E673">
        <v>630</v>
      </c>
      <c r="F673">
        <v>11</v>
      </c>
      <c r="G673">
        <v>6</v>
      </c>
      <c r="H673">
        <v>4</v>
      </c>
      <c r="I673" t="s">
        <v>832</v>
      </c>
      <c r="J673" s="1">
        <v>0</v>
      </c>
      <c r="K673" s="1">
        <v>0</v>
      </c>
      <c r="L673" s="1">
        <v>0</v>
      </c>
    </row>
    <row r="674" spans="1:12" x14ac:dyDescent="0.25">
      <c r="A674">
        <v>40</v>
      </c>
      <c r="B674">
        <v>18</v>
      </c>
      <c r="C674" t="s">
        <v>636</v>
      </c>
      <c r="D674" t="s">
        <v>637</v>
      </c>
      <c r="E674">
        <v>630</v>
      </c>
      <c r="F674">
        <v>11</v>
      </c>
      <c r="G674">
        <v>8</v>
      </c>
      <c r="H674">
        <v>3</v>
      </c>
      <c r="I674" t="s">
        <v>833</v>
      </c>
      <c r="J674" s="1">
        <v>0</v>
      </c>
      <c r="K674" s="1">
        <v>0</v>
      </c>
      <c r="L674" s="1">
        <v>0</v>
      </c>
    </row>
    <row r="675" spans="1:12" x14ac:dyDescent="0.25">
      <c r="A675">
        <v>40</v>
      </c>
      <c r="B675">
        <v>18</v>
      </c>
      <c r="C675" t="s">
        <v>636</v>
      </c>
      <c r="D675" t="s">
        <v>637</v>
      </c>
      <c r="E675">
        <v>632</v>
      </c>
      <c r="F675">
        <v>11</v>
      </c>
      <c r="G675">
        <v>4</v>
      </c>
      <c r="H675">
        <v>3</v>
      </c>
      <c r="I675" t="s">
        <v>831</v>
      </c>
      <c r="J675" s="1">
        <v>0</v>
      </c>
      <c r="K675" s="1">
        <v>0</v>
      </c>
      <c r="L675" s="1">
        <v>0</v>
      </c>
    </row>
    <row r="676" spans="1:12" x14ac:dyDescent="0.25">
      <c r="A676">
        <v>40</v>
      </c>
      <c r="B676">
        <v>18</v>
      </c>
      <c r="C676" t="s">
        <v>636</v>
      </c>
      <c r="D676" t="s">
        <v>637</v>
      </c>
      <c r="E676">
        <v>632</v>
      </c>
      <c r="F676">
        <v>11</v>
      </c>
      <c r="G676">
        <v>6</v>
      </c>
      <c r="H676">
        <v>4</v>
      </c>
      <c r="I676" t="s">
        <v>832</v>
      </c>
      <c r="J676" s="1">
        <v>0</v>
      </c>
      <c r="K676" s="1">
        <v>0</v>
      </c>
      <c r="L676" s="1">
        <v>0</v>
      </c>
    </row>
    <row r="677" spans="1:12" x14ac:dyDescent="0.25">
      <c r="A677">
        <v>40</v>
      </c>
      <c r="B677">
        <v>18</v>
      </c>
      <c r="C677" t="s">
        <v>636</v>
      </c>
      <c r="D677" t="s">
        <v>637</v>
      </c>
      <c r="E677">
        <v>632</v>
      </c>
      <c r="F677">
        <v>11</v>
      </c>
      <c r="G677">
        <v>8</v>
      </c>
      <c r="H677">
        <v>3</v>
      </c>
      <c r="I677" t="s">
        <v>833</v>
      </c>
      <c r="J677" s="1">
        <v>0</v>
      </c>
      <c r="K677" s="1">
        <v>0</v>
      </c>
      <c r="L677" s="1">
        <v>0</v>
      </c>
    </row>
    <row r="678" spans="1:12" x14ac:dyDescent="0.25">
      <c r="A678">
        <v>40</v>
      </c>
      <c r="B678">
        <v>18</v>
      </c>
      <c r="C678" t="s">
        <v>639</v>
      </c>
      <c r="D678" t="s">
        <v>640</v>
      </c>
      <c r="E678">
        <v>642</v>
      </c>
      <c r="F678">
        <v>11</v>
      </c>
      <c r="G678">
        <v>2</v>
      </c>
      <c r="H678">
        <v>4</v>
      </c>
      <c r="I678" t="s">
        <v>828</v>
      </c>
      <c r="J678" s="1">
        <v>0</v>
      </c>
      <c r="K678" s="1">
        <v>0</v>
      </c>
      <c r="L678" s="1">
        <v>0</v>
      </c>
    </row>
    <row r="679" spans="1:12" x14ac:dyDescent="0.25">
      <c r="A679">
        <v>40</v>
      </c>
      <c r="B679">
        <v>18</v>
      </c>
      <c r="C679" t="s">
        <v>639</v>
      </c>
      <c r="D679" t="s">
        <v>640</v>
      </c>
      <c r="E679">
        <v>642</v>
      </c>
      <c r="F679">
        <v>11</v>
      </c>
      <c r="G679">
        <v>6</v>
      </c>
      <c r="H679">
        <v>4</v>
      </c>
      <c r="I679" t="s">
        <v>829</v>
      </c>
      <c r="J679" s="1">
        <v>0</v>
      </c>
      <c r="K679" s="1">
        <v>0</v>
      </c>
      <c r="L679" s="1">
        <v>0</v>
      </c>
    </row>
    <row r="680" spans="1:12" x14ac:dyDescent="0.25">
      <c r="A680">
        <v>40</v>
      </c>
      <c r="B680">
        <v>18</v>
      </c>
      <c r="C680" t="s">
        <v>639</v>
      </c>
      <c r="D680" t="s">
        <v>640</v>
      </c>
      <c r="E680">
        <v>642</v>
      </c>
      <c r="F680">
        <v>11</v>
      </c>
      <c r="G680">
        <v>8</v>
      </c>
      <c r="H680">
        <v>3</v>
      </c>
      <c r="I680" t="s">
        <v>830</v>
      </c>
      <c r="J680" s="1">
        <v>0</v>
      </c>
      <c r="K680" s="1">
        <v>0</v>
      </c>
      <c r="L680" s="1">
        <v>0</v>
      </c>
    </row>
    <row r="681" spans="1:12" x14ac:dyDescent="0.25">
      <c r="A681">
        <v>40</v>
      </c>
      <c r="B681">
        <v>18</v>
      </c>
      <c r="C681" t="s">
        <v>639</v>
      </c>
      <c r="D681" t="s">
        <v>640</v>
      </c>
      <c r="E681">
        <v>649</v>
      </c>
      <c r="F681">
        <v>11</v>
      </c>
      <c r="G681">
        <v>2</v>
      </c>
      <c r="H681">
        <v>4</v>
      </c>
      <c r="I681" t="s">
        <v>828</v>
      </c>
      <c r="J681" s="1">
        <v>0</v>
      </c>
      <c r="K681" s="1">
        <v>0</v>
      </c>
      <c r="L681" s="1">
        <v>0</v>
      </c>
    </row>
    <row r="682" spans="1:12" x14ac:dyDescent="0.25">
      <c r="A682">
        <v>40</v>
      </c>
      <c r="B682">
        <v>18</v>
      </c>
      <c r="C682" t="s">
        <v>639</v>
      </c>
      <c r="D682" t="s">
        <v>640</v>
      </c>
      <c r="E682">
        <v>649</v>
      </c>
      <c r="F682">
        <v>11</v>
      </c>
      <c r="G682">
        <v>6</v>
      </c>
      <c r="H682">
        <v>4</v>
      </c>
      <c r="I682" t="s">
        <v>829</v>
      </c>
      <c r="J682" s="1">
        <v>0</v>
      </c>
      <c r="K682" s="1">
        <v>0</v>
      </c>
      <c r="L682" s="1">
        <v>0</v>
      </c>
    </row>
    <row r="683" spans="1:12" x14ac:dyDescent="0.25">
      <c r="A683">
        <v>40</v>
      </c>
      <c r="B683">
        <v>18</v>
      </c>
      <c r="C683" t="s">
        <v>639</v>
      </c>
      <c r="D683" t="s">
        <v>640</v>
      </c>
      <c r="E683">
        <v>649</v>
      </c>
      <c r="F683">
        <v>11</v>
      </c>
      <c r="G683">
        <v>8</v>
      </c>
      <c r="H683">
        <v>3</v>
      </c>
      <c r="I683" t="s">
        <v>830</v>
      </c>
      <c r="J683" s="1">
        <v>0</v>
      </c>
      <c r="K683" s="1">
        <v>0</v>
      </c>
      <c r="L683" s="1">
        <v>0</v>
      </c>
    </row>
    <row r="684" spans="1:12" x14ac:dyDescent="0.25">
      <c r="A684">
        <v>40</v>
      </c>
      <c r="B684">
        <v>18</v>
      </c>
      <c r="D684" t="s">
        <v>632</v>
      </c>
      <c r="E684">
        <v>0</v>
      </c>
      <c r="F684">
        <v>0</v>
      </c>
      <c r="G684">
        <v>0</v>
      </c>
      <c r="H684">
        <v>0</v>
      </c>
      <c r="I684" t="s">
        <v>834</v>
      </c>
      <c r="J684" s="1">
        <v>806940000</v>
      </c>
      <c r="K684" s="1">
        <v>1057650000</v>
      </c>
      <c r="L684" s="1">
        <v>250710000</v>
      </c>
    </row>
    <row r="685" spans="1:12" x14ac:dyDescent="0.25">
      <c r="A685">
        <v>40</v>
      </c>
      <c r="B685">
        <v>18</v>
      </c>
      <c r="C685" t="s">
        <v>636</v>
      </c>
      <c r="D685" t="s">
        <v>637</v>
      </c>
      <c r="E685">
        <v>194</v>
      </c>
      <c r="F685">
        <v>0</v>
      </c>
      <c r="G685">
        <v>0</v>
      </c>
      <c r="H685">
        <v>0</v>
      </c>
      <c r="I685" t="s">
        <v>835</v>
      </c>
      <c r="J685" s="1">
        <v>0</v>
      </c>
      <c r="K685" s="1">
        <v>0</v>
      </c>
      <c r="L685" s="1">
        <v>0</v>
      </c>
    </row>
    <row r="686" spans="1:12" x14ac:dyDescent="0.25">
      <c r="A686">
        <v>40</v>
      </c>
      <c r="B686">
        <v>18</v>
      </c>
      <c r="C686" t="s">
        <v>639</v>
      </c>
      <c r="D686" t="s">
        <v>640</v>
      </c>
      <c r="E686">
        <v>310</v>
      </c>
      <c r="F686">
        <v>0</v>
      </c>
      <c r="G686">
        <v>0</v>
      </c>
      <c r="H686">
        <v>0</v>
      </c>
      <c r="I686" t="s">
        <v>834</v>
      </c>
      <c r="J686" s="1">
        <v>0</v>
      </c>
      <c r="K686" s="1">
        <v>0</v>
      </c>
      <c r="L686" s="1">
        <v>0</v>
      </c>
    </row>
    <row r="687" spans="1:12" x14ac:dyDescent="0.25">
      <c r="A687">
        <v>40</v>
      </c>
      <c r="B687">
        <v>18</v>
      </c>
      <c r="C687" t="s">
        <v>639</v>
      </c>
      <c r="D687" t="s">
        <v>640</v>
      </c>
      <c r="E687">
        <v>410</v>
      </c>
      <c r="F687">
        <v>0</v>
      </c>
      <c r="G687">
        <v>0</v>
      </c>
      <c r="H687">
        <v>0</v>
      </c>
      <c r="I687" t="s">
        <v>834</v>
      </c>
      <c r="J687" s="1">
        <v>806940000</v>
      </c>
      <c r="K687" s="1">
        <v>1057650000</v>
      </c>
      <c r="L687" s="1">
        <v>250710000</v>
      </c>
    </row>
    <row r="688" spans="1:12" x14ac:dyDescent="0.25">
      <c r="A688">
        <v>40</v>
      </c>
      <c r="B688">
        <v>18</v>
      </c>
      <c r="C688" t="s">
        <v>636</v>
      </c>
      <c r="D688" t="s">
        <v>637</v>
      </c>
      <c r="E688">
        <v>500</v>
      </c>
      <c r="F688">
        <v>3</v>
      </c>
      <c r="G688">
        <v>2</v>
      </c>
      <c r="H688">
        <v>1</v>
      </c>
      <c r="I688" t="s">
        <v>836</v>
      </c>
      <c r="J688" s="1">
        <v>0</v>
      </c>
      <c r="K688" s="1">
        <v>0</v>
      </c>
      <c r="L688" s="1">
        <v>0</v>
      </c>
    </row>
    <row r="689" spans="1:12" x14ac:dyDescent="0.25">
      <c r="A689">
        <v>40</v>
      </c>
      <c r="B689">
        <v>18</v>
      </c>
      <c r="C689" t="s">
        <v>639</v>
      </c>
      <c r="D689" t="s">
        <v>640</v>
      </c>
      <c r="E689">
        <v>513</v>
      </c>
      <c r="F689">
        <v>0</v>
      </c>
      <c r="G689">
        <v>0</v>
      </c>
      <c r="H689">
        <v>0</v>
      </c>
      <c r="I689" t="s">
        <v>837</v>
      </c>
      <c r="J689" s="1">
        <v>0</v>
      </c>
      <c r="K689" s="1">
        <v>0</v>
      </c>
      <c r="L689" s="1">
        <v>0</v>
      </c>
    </row>
    <row r="690" spans="1:12" x14ac:dyDescent="0.25">
      <c r="A690">
        <v>40</v>
      </c>
      <c r="B690">
        <v>18</v>
      </c>
      <c r="C690" t="s">
        <v>639</v>
      </c>
      <c r="D690" t="s">
        <v>640</v>
      </c>
      <c r="E690">
        <v>600</v>
      </c>
      <c r="F690">
        <v>11</v>
      </c>
      <c r="G690">
        <v>2</v>
      </c>
      <c r="H690">
        <v>5</v>
      </c>
      <c r="I690" t="s">
        <v>838</v>
      </c>
      <c r="J690" s="1">
        <v>0</v>
      </c>
      <c r="K690" s="1">
        <v>0</v>
      </c>
      <c r="L690" s="1">
        <v>0</v>
      </c>
    </row>
    <row r="691" spans="1:12" x14ac:dyDescent="0.25">
      <c r="A691">
        <v>40</v>
      </c>
      <c r="B691">
        <v>18</v>
      </c>
      <c r="C691" t="s">
        <v>639</v>
      </c>
      <c r="D691" t="s">
        <v>640</v>
      </c>
      <c r="E691">
        <v>600</v>
      </c>
      <c r="F691">
        <v>11</v>
      </c>
      <c r="G691">
        <v>2</v>
      </c>
      <c r="H691">
        <v>99</v>
      </c>
      <c r="I691" t="s">
        <v>839</v>
      </c>
      <c r="J691" s="1">
        <v>0</v>
      </c>
      <c r="K691" s="1">
        <v>0</v>
      </c>
      <c r="L691" s="1">
        <v>0</v>
      </c>
    </row>
    <row r="692" spans="1:12" x14ac:dyDescent="0.25">
      <c r="A692">
        <v>40</v>
      </c>
      <c r="B692">
        <v>18</v>
      </c>
      <c r="C692" t="s">
        <v>639</v>
      </c>
      <c r="D692" t="s">
        <v>640</v>
      </c>
      <c r="E692">
        <v>600</v>
      </c>
      <c r="F692">
        <v>11</v>
      </c>
      <c r="G692">
        <v>6</v>
      </c>
      <c r="H692">
        <v>5</v>
      </c>
      <c r="I692" t="s">
        <v>840</v>
      </c>
      <c r="J692" s="1">
        <v>0</v>
      </c>
      <c r="K692" s="1">
        <v>0</v>
      </c>
      <c r="L692" s="1">
        <v>0</v>
      </c>
    </row>
    <row r="693" spans="1:12" x14ac:dyDescent="0.25">
      <c r="A693">
        <v>40</v>
      </c>
      <c r="B693">
        <v>18</v>
      </c>
      <c r="C693" t="s">
        <v>639</v>
      </c>
      <c r="D693" t="s">
        <v>640</v>
      </c>
      <c r="E693">
        <v>600</v>
      </c>
      <c r="F693">
        <v>11</v>
      </c>
      <c r="G693">
        <v>6</v>
      </c>
      <c r="H693">
        <v>99</v>
      </c>
      <c r="I693" t="s">
        <v>841</v>
      </c>
      <c r="J693" s="1">
        <v>0</v>
      </c>
      <c r="K693" s="1">
        <v>0</v>
      </c>
      <c r="L693" s="1">
        <v>0</v>
      </c>
    </row>
    <row r="694" spans="1:12" x14ac:dyDescent="0.25">
      <c r="A694">
        <v>40</v>
      </c>
      <c r="B694">
        <v>18</v>
      </c>
      <c r="C694" t="s">
        <v>636</v>
      </c>
      <c r="D694" t="s">
        <v>637</v>
      </c>
      <c r="E694">
        <v>630</v>
      </c>
      <c r="F694">
        <v>11</v>
      </c>
      <c r="G694">
        <v>2</v>
      </c>
      <c r="H694">
        <v>5</v>
      </c>
      <c r="I694" t="s">
        <v>838</v>
      </c>
      <c r="J694" s="1">
        <v>0</v>
      </c>
      <c r="K694" s="1">
        <v>0</v>
      </c>
      <c r="L694" s="1">
        <v>0</v>
      </c>
    </row>
    <row r="695" spans="1:12" x14ac:dyDescent="0.25">
      <c r="A695">
        <v>40</v>
      </c>
      <c r="B695">
        <v>18</v>
      </c>
      <c r="C695" t="s">
        <v>636</v>
      </c>
      <c r="D695" t="s">
        <v>637</v>
      </c>
      <c r="E695">
        <v>630</v>
      </c>
      <c r="F695">
        <v>11</v>
      </c>
      <c r="G695">
        <v>2</v>
      </c>
      <c r="H695">
        <v>99</v>
      </c>
      <c r="I695" t="s">
        <v>839</v>
      </c>
      <c r="J695" s="1">
        <v>0</v>
      </c>
      <c r="K695" s="1">
        <v>0</v>
      </c>
      <c r="L695" s="1">
        <v>0</v>
      </c>
    </row>
    <row r="696" spans="1:12" x14ac:dyDescent="0.25">
      <c r="A696">
        <v>40</v>
      </c>
      <c r="B696">
        <v>18</v>
      </c>
      <c r="C696" t="s">
        <v>636</v>
      </c>
      <c r="D696" t="s">
        <v>637</v>
      </c>
      <c r="E696">
        <v>630</v>
      </c>
      <c r="F696">
        <v>11</v>
      </c>
      <c r="G696">
        <v>6</v>
      </c>
      <c r="H696">
        <v>5</v>
      </c>
      <c r="I696" t="s">
        <v>842</v>
      </c>
      <c r="J696" s="1">
        <v>0</v>
      </c>
      <c r="K696" s="1">
        <v>0</v>
      </c>
      <c r="L696" s="1">
        <v>0</v>
      </c>
    </row>
    <row r="697" spans="1:12" x14ac:dyDescent="0.25">
      <c r="A697">
        <v>40</v>
      </c>
      <c r="B697">
        <v>18</v>
      </c>
      <c r="C697" t="s">
        <v>636</v>
      </c>
      <c r="D697" t="s">
        <v>637</v>
      </c>
      <c r="E697">
        <v>630</v>
      </c>
      <c r="F697">
        <v>11</v>
      </c>
      <c r="G697">
        <v>6</v>
      </c>
      <c r="H697">
        <v>99</v>
      </c>
      <c r="I697" t="s">
        <v>843</v>
      </c>
      <c r="J697" s="1">
        <v>0</v>
      </c>
      <c r="K697" s="1">
        <v>0</v>
      </c>
      <c r="L697" s="1">
        <v>0</v>
      </c>
    </row>
    <row r="698" spans="1:12" x14ac:dyDescent="0.25">
      <c r="A698">
        <v>40</v>
      </c>
      <c r="B698">
        <v>18</v>
      </c>
      <c r="C698" t="s">
        <v>636</v>
      </c>
      <c r="D698" t="s">
        <v>637</v>
      </c>
      <c r="E698">
        <v>632</v>
      </c>
      <c r="F698">
        <v>11</v>
      </c>
      <c r="G698">
        <v>2</v>
      </c>
      <c r="H698">
        <v>5</v>
      </c>
      <c r="I698" t="s">
        <v>838</v>
      </c>
      <c r="J698" s="1">
        <v>0</v>
      </c>
      <c r="K698" s="1">
        <v>0</v>
      </c>
      <c r="L698" s="1">
        <v>0</v>
      </c>
    </row>
    <row r="699" spans="1:12" x14ac:dyDescent="0.25">
      <c r="A699">
        <v>40</v>
      </c>
      <c r="B699">
        <v>18</v>
      </c>
      <c r="C699" t="s">
        <v>636</v>
      </c>
      <c r="D699" t="s">
        <v>637</v>
      </c>
      <c r="E699">
        <v>632</v>
      </c>
      <c r="F699">
        <v>11</v>
      </c>
      <c r="G699">
        <v>2</v>
      </c>
      <c r="H699">
        <v>99</v>
      </c>
      <c r="I699" t="s">
        <v>839</v>
      </c>
      <c r="J699" s="1">
        <v>0</v>
      </c>
      <c r="K699" s="1">
        <v>0</v>
      </c>
      <c r="L699" s="1">
        <v>0</v>
      </c>
    </row>
    <row r="700" spans="1:12" x14ac:dyDescent="0.25">
      <c r="A700">
        <v>40</v>
      </c>
      <c r="B700">
        <v>18</v>
      </c>
      <c r="C700" t="s">
        <v>636</v>
      </c>
      <c r="D700" t="s">
        <v>637</v>
      </c>
      <c r="E700">
        <v>632</v>
      </c>
      <c r="F700">
        <v>11</v>
      </c>
      <c r="G700">
        <v>4</v>
      </c>
      <c r="H700">
        <v>0</v>
      </c>
      <c r="J700" s="1">
        <v>0</v>
      </c>
      <c r="K700" s="1">
        <v>0</v>
      </c>
      <c r="L700" s="1">
        <v>0</v>
      </c>
    </row>
    <row r="701" spans="1:12" x14ac:dyDescent="0.25">
      <c r="A701">
        <v>40</v>
      </c>
      <c r="B701">
        <v>18</v>
      </c>
      <c r="C701" t="s">
        <v>636</v>
      </c>
      <c r="D701" t="s">
        <v>637</v>
      </c>
      <c r="E701">
        <v>632</v>
      </c>
      <c r="F701">
        <v>11</v>
      </c>
      <c r="G701">
        <v>6</v>
      </c>
      <c r="H701">
        <v>5</v>
      </c>
      <c r="I701" t="s">
        <v>842</v>
      </c>
      <c r="J701" s="1">
        <v>0</v>
      </c>
      <c r="K701" s="1">
        <v>0</v>
      </c>
      <c r="L701" s="1">
        <v>0</v>
      </c>
    </row>
    <row r="702" spans="1:12" x14ac:dyDescent="0.25">
      <c r="A702">
        <v>40</v>
      </c>
      <c r="B702">
        <v>18</v>
      </c>
      <c r="C702" t="s">
        <v>636</v>
      </c>
      <c r="D702" t="s">
        <v>637</v>
      </c>
      <c r="E702">
        <v>632</v>
      </c>
      <c r="F702">
        <v>11</v>
      </c>
      <c r="G702">
        <v>6</v>
      </c>
      <c r="H702">
        <v>99</v>
      </c>
      <c r="I702" t="s">
        <v>843</v>
      </c>
      <c r="J702" s="1">
        <v>0</v>
      </c>
      <c r="K702" s="1">
        <v>0</v>
      </c>
      <c r="L702" s="1">
        <v>0</v>
      </c>
    </row>
    <row r="703" spans="1:12" x14ac:dyDescent="0.25">
      <c r="A703">
        <v>40</v>
      </c>
      <c r="B703">
        <v>18</v>
      </c>
      <c r="C703" t="s">
        <v>639</v>
      </c>
      <c r="D703" t="s">
        <v>640</v>
      </c>
      <c r="E703">
        <v>642</v>
      </c>
      <c r="F703">
        <v>11</v>
      </c>
      <c r="G703">
        <v>2</v>
      </c>
      <c r="H703">
        <v>5</v>
      </c>
      <c r="I703" t="s">
        <v>838</v>
      </c>
      <c r="J703" s="1">
        <v>0</v>
      </c>
      <c r="K703" s="1">
        <v>0</v>
      </c>
      <c r="L703" s="1">
        <v>0</v>
      </c>
    </row>
    <row r="704" spans="1:12" x14ac:dyDescent="0.25">
      <c r="A704">
        <v>40</v>
      </c>
      <c r="B704">
        <v>18</v>
      </c>
      <c r="C704" t="s">
        <v>639</v>
      </c>
      <c r="D704" t="s">
        <v>640</v>
      </c>
      <c r="E704">
        <v>642</v>
      </c>
      <c r="F704">
        <v>11</v>
      </c>
      <c r="G704">
        <v>2</v>
      </c>
      <c r="H704">
        <v>99</v>
      </c>
      <c r="I704" t="s">
        <v>839</v>
      </c>
      <c r="J704" s="1">
        <v>0</v>
      </c>
      <c r="K704" s="1">
        <v>0</v>
      </c>
      <c r="L704" s="1">
        <v>0</v>
      </c>
    </row>
    <row r="705" spans="1:12" x14ac:dyDescent="0.25">
      <c r="A705">
        <v>40</v>
      </c>
      <c r="B705">
        <v>18</v>
      </c>
      <c r="C705" t="s">
        <v>639</v>
      </c>
      <c r="D705" t="s">
        <v>640</v>
      </c>
      <c r="E705">
        <v>642</v>
      </c>
      <c r="F705">
        <v>11</v>
      </c>
      <c r="G705">
        <v>4</v>
      </c>
      <c r="H705">
        <v>0</v>
      </c>
      <c r="I705" t="s">
        <v>844</v>
      </c>
      <c r="J705" s="1">
        <v>0</v>
      </c>
      <c r="K705" s="1">
        <v>0</v>
      </c>
      <c r="L705" s="1">
        <v>0</v>
      </c>
    </row>
    <row r="706" spans="1:12" x14ac:dyDescent="0.25">
      <c r="A706">
        <v>40</v>
      </c>
      <c r="B706">
        <v>18</v>
      </c>
      <c r="C706" t="s">
        <v>639</v>
      </c>
      <c r="D706" t="s">
        <v>640</v>
      </c>
      <c r="E706">
        <v>642</v>
      </c>
      <c r="F706">
        <v>11</v>
      </c>
      <c r="G706">
        <v>6</v>
      </c>
      <c r="H706">
        <v>5</v>
      </c>
      <c r="I706" t="s">
        <v>840</v>
      </c>
      <c r="J706" s="1">
        <v>0</v>
      </c>
      <c r="K706" s="1">
        <v>0</v>
      </c>
      <c r="L706" s="1">
        <v>0</v>
      </c>
    </row>
    <row r="707" spans="1:12" x14ac:dyDescent="0.25">
      <c r="A707">
        <v>40</v>
      </c>
      <c r="B707">
        <v>18</v>
      </c>
      <c r="C707" t="s">
        <v>639</v>
      </c>
      <c r="D707" t="s">
        <v>640</v>
      </c>
      <c r="E707">
        <v>642</v>
      </c>
      <c r="F707">
        <v>11</v>
      </c>
      <c r="G707">
        <v>6</v>
      </c>
      <c r="H707">
        <v>99</v>
      </c>
      <c r="I707" t="s">
        <v>841</v>
      </c>
      <c r="J707" s="1">
        <v>0</v>
      </c>
      <c r="K707" s="1">
        <v>0</v>
      </c>
      <c r="L707" s="1">
        <v>0</v>
      </c>
    </row>
    <row r="708" spans="1:12" x14ac:dyDescent="0.25">
      <c r="A708">
        <v>40</v>
      </c>
      <c r="B708">
        <v>18</v>
      </c>
      <c r="C708" t="s">
        <v>639</v>
      </c>
      <c r="D708" t="s">
        <v>640</v>
      </c>
      <c r="E708">
        <v>649</v>
      </c>
      <c r="F708">
        <v>11</v>
      </c>
      <c r="G708">
        <v>2</v>
      </c>
      <c r="H708">
        <v>5</v>
      </c>
      <c r="I708" t="s">
        <v>838</v>
      </c>
      <c r="J708" s="1">
        <v>0</v>
      </c>
      <c r="K708" s="1">
        <v>0</v>
      </c>
      <c r="L708" s="1">
        <v>0</v>
      </c>
    </row>
    <row r="709" spans="1:12" x14ac:dyDescent="0.25">
      <c r="A709">
        <v>40</v>
      </c>
      <c r="B709">
        <v>18</v>
      </c>
      <c r="C709" t="s">
        <v>639</v>
      </c>
      <c r="D709" t="s">
        <v>640</v>
      </c>
      <c r="E709">
        <v>649</v>
      </c>
      <c r="F709">
        <v>11</v>
      </c>
      <c r="G709">
        <v>2</v>
      </c>
      <c r="H709">
        <v>99</v>
      </c>
      <c r="I709" t="s">
        <v>839</v>
      </c>
      <c r="J709" s="1">
        <v>0</v>
      </c>
      <c r="K709" s="1">
        <v>0</v>
      </c>
      <c r="L709" s="1">
        <v>0</v>
      </c>
    </row>
    <row r="710" spans="1:12" x14ac:dyDescent="0.25">
      <c r="A710">
        <v>40</v>
      </c>
      <c r="B710">
        <v>18</v>
      </c>
      <c r="C710" t="s">
        <v>639</v>
      </c>
      <c r="D710" t="s">
        <v>640</v>
      </c>
      <c r="E710">
        <v>649</v>
      </c>
      <c r="F710">
        <v>11</v>
      </c>
      <c r="G710">
        <v>4</v>
      </c>
      <c r="H710">
        <v>0</v>
      </c>
      <c r="I710" t="s">
        <v>844</v>
      </c>
      <c r="J710" s="1">
        <v>0</v>
      </c>
      <c r="K710" s="1">
        <v>0</v>
      </c>
      <c r="L710" s="1">
        <v>0</v>
      </c>
    </row>
    <row r="711" spans="1:12" x14ac:dyDescent="0.25">
      <c r="A711">
        <v>40</v>
      </c>
      <c r="B711">
        <v>18</v>
      </c>
      <c r="C711" t="s">
        <v>639</v>
      </c>
      <c r="D711" t="s">
        <v>640</v>
      </c>
      <c r="E711">
        <v>649</v>
      </c>
      <c r="F711">
        <v>11</v>
      </c>
      <c r="G711">
        <v>6</v>
      </c>
      <c r="H711">
        <v>5</v>
      </c>
      <c r="I711" t="s">
        <v>840</v>
      </c>
      <c r="J711" s="1">
        <v>0</v>
      </c>
      <c r="K711" s="1">
        <v>0</v>
      </c>
      <c r="L711" s="1">
        <v>0</v>
      </c>
    </row>
    <row r="712" spans="1:12" x14ac:dyDescent="0.25">
      <c r="A712">
        <v>40</v>
      </c>
      <c r="B712">
        <v>18</v>
      </c>
      <c r="C712" t="s">
        <v>639</v>
      </c>
      <c r="D712" t="s">
        <v>640</v>
      </c>
      <c r="E712">
        <v>649</v>
      </c>
      <c r="F712">
        <v>11</v>
      </c>
      <c r="G712">
        <v>6</v>
      </c>
      <c r="H712">
        <v>99</v>
      </c>
      <c r="I712" t="s">
        <v>841</v>
      </c>
      <c r="J712" s="1">
        <v>0</v>
      </c>
      <c r="K712" s="1">
        <v>0</v>
      </c>
      <c r="L712" s="1">
        <v>0</v>
      </c>
    </row>
    <row r="713" spans="1:12" x14ac:dyDescent="0.25">
      <c r="A713">
        <v>40</v>
      </c>
      <c r="B713">
        <v>18</v>
      </c>
      <c r="D713" t="s">
        <v>632</v>
      </c>
      <c r="E713">
        <v>0</v>
      </c>
      <c r="F713">
        <v>0</v>
      </c>
      <c r="G713">
        <v>0</v>
      </c>
      <c r="H713">
        <v>0</v>
      </c>
      <c r="I713" t="s">
        <v>845</v>
      </c>
      <c r="J713" s="1">
        <v>146054171.38</v>
      </c>
      <c r="K713" s="1">
        <v>188904972.97</v>
      </c>
      <c r="L713" s="1">
        <v>42850801.590000004</v>
      </c>
    </row>
    <row r="714" spans="1:12" x14ac:dyDescent="0.25">
      <c r="A714">
        <v>40</v>
      </c>
      <c r="B714">
        <v>18</v>
      </c>
      <c r="D714" t="s">
        <v>632</v>
      </c>
      <c r="E714">
        <v>0</v>
      </c>
      <c r="F714">
        <v>0</v>
      </c>
      <c r="G714">
        <v>0</v>
      </c>
      <c r="H714">
        <v>0</v>
      </c>
      <c r="I714" t="s">
        <v>846</v>
      </c>
      <c r="J714" s="1">
        <v>31395116.77</v>
      </c>
      <c r="K714" s="1">
        <v>37075438.960000001</v>
      </c>
      <c r="L714" s="1">
        <v>5680322.1900000004</v>
      </c>
    </row>
    <row r="715" spans="1:12" x14ac:dyDescent="0.25">
      <c r="A715">
        <v>40</v>
      </c>
      <c r="B715">
        <v>18</v>
      </c>
      <c r="C715" t="s">
        <v>639</v>
      </c>
      <c r="D715" t="s">
        <v>640</v>
      </c>
      <c r="E715">
        <v>326</v>
      </c>
      <c r="F715">
        <v>0</v>
      </c>
      <c r="G715">
        <v>0</v>
      </c>
      <c r="H715">
        <v>0</v>
      </c>
      <c r="I715" t="s">
        <v>846</v>
      </c>
      <c r="J715" s="1">
        <v>0</v>
      </c>
      <c r="K715" s="1">
        <v>0</v>
      </c>
      <c r="L715" s="1">
        <v>0</v>
      </c>
    </row>
    <row r="716" spans="1:12" x14ac:dyDescent="0.25">
      <c r="A716">
        <v>40</v>
      </c>
      <c r="B716">
        <v>18</v>
      </c>
      <c r="C716" t="s">
        <v>639</v>
      </c>
      <c r="D716" t="s">
        <v>640</v>
      </c>
      <c r="E716">
        <v>330</v>
      </c>
      <c r="F716">
        <v>0</v>
      </c>
      <c r="G716">
        <v>0</v>
      </c>
      <c r="H716">
        <v>0</v>
      </c>
      <c r="I716" t="s">
        <v>846</v>
      </c>
      <c r="J716" s="1">
        <v>31382060.760000002</v>
      </c>
      <c r="K716" s="1">
        <v>37062382.950000003</v>
      </c>
      <c r="L716" s="1">
        <v>5680322.1900000004</v>
      </c>
    </row>
    <row r="717" spans="1:12" x14ac:dyDescent="0.25">
      <c r="A717">
        <v>40</v>
      </c>
      <c r="B717">
        <v>18</v>
      </c>
      <c r="C717" t="s">
        <v>639</v>
      </c>
      <c r="D717" t="s">
        <v>640</v>
      </c>
      <c r="E717">
        <v>430</v>
      </c>
      <c r="F717">
        <v>0</v>
      </c>
      <c r="G717">
        <v>0</v>
      </c>
      <c r="H717">
        <v>0</v>
      </c>
      <c r="I717" t="s">
        <v>846</v>
      </c>
      <c r="J717" s="1">
        <v>13056.01</v>
      </c>
      <c r="K717" s="1">
        <v>13056.01</v>
      </c>
      <c r="L717" s="1">
        <v>0</v>
      </c>
    </row>
    <row r="718" spans="1:12" x14ac:dyDescent="0.25">
      <c r="A718">
        <v>40</v>
      </c>
      <c r="B718">
        <v>18</v>
      </c>
      <c r="D718" t="s">
        <v>632</v>
      </c>
      <c r="E718">
        <v>0</v>
      </c>
      <c r="F718">
        <v>0</v>
      </c>
      <c r="G718">
        <v>0</v>
      </c>
      <c r="H718">
        <v>0</v>
      </c>
      <c r="I718" t="s">
        <v>847</v>
      </c>
      <c r="J718" s="1">
        <v>0</v>
      </c>
      <c r="K718" s="1">
        <v>0</v>
      </c>
      <c r="L718" s="1">
        <v>0</v>
      </c>
    </row>
    <row r="719" spans="1:12" x14ac:dyDescent="0.25">
      <c r="A719">
        <v>40</v>
      </c>
      <c r="B719">
        <v>18</v>
      </c>
      <c r="C719" t="s">
        <v>639</v>
      </c>
      <c r="D719" t="s">
        <v>640</v>
      </c>
      <c r="E719">
        <v>329</v>
      </c>
      <c r="F719">
        <v>0</v>
      </c>
      <c r="G719">
        <v>0</v>
      </c>
      <c r="H719">
        <v>0</v>
      </c>
      <c r="I719" t="s">
        <v>847</v>
      </c>
      <c r="J719" s="1">
        <v>0</v>
      </c>
      <c r="K719" s="1">
        <v>0</v>
      </c>
      <c r="L719" s="1">
        <v>0</v>
      </c>
    </row>
    <row r="720" spans="1:12" x14ac:dyDescent="0.25">
      <c r="A720">
        <v>40</v>
      </c>
      <c r="B720">
        <v>18</v>
      </c>
      <c r="C720" t="s">
        <v>639</v>
      </c>
      <c r="D720" t="s">
        <v>640</v>
      </c>
      <c r="E720">
        <v>336</v>
      </c>
      <c r="F720">
        <v>0</v>
      </c>
      <c r="G720">
        <v>0</v>
      </c>
      <c r="H720">
        <v>0</v>
      </c>
      <c r="I720" t="s">
        <v>847</v>
      </c>
      <c r="J720" s="1">
        <v>0</v>
      </c>
      <c r="K720" s="1">
        <v>0</v>
      </c>
      <c r="L720" s="1">
        <v>0</v>
      </c>
    </row>
    <row r="721" spans="1:12" x14ac:dyDescent="0.25">
      <c r="A721">
        <v>40</v>
      </c>
      <c r="B721">
        <v>18</v>
      </c>
      <c r="D721" t="s">
        <v>632</v>
      </c>
      <c r="E721">
        <v>0</v>
      </c>
      <c r="F721">
        <v>0</v>
      </c>
      <c r="G721">
        <v>0</v>
      </c>
      <c r="H721">
        <v>0</v>
      </c>
      <c r="I721" t="s">
        <v>848</v>
      </c>
      <c r="J721" s="1">
        <v>0</v>
      </c>
      <c r="K721" s="1">
        <v>0</v>
      </c>
      <c r="L721" s="1">
        <v>0</v>
      </c>
    </row>
    <row r="722" spans="1:12" x14ac:dyDescent="0.25">
      <c r="A722">
        <v>40</v>
      </c>
      <c r="B722">
        <v>18</v>
      </c>
      <c r="C722" t="s">
        <v>639</v>
      </c>
      <c r="D722" t="s">
        <v>640</v>
      </c>
      <c r="E722">
        <v>332</v>
      </c>
      <c r="F722">
        <v>0</v>
      </c>
      <c r="G722">
        <v>0</v>
      </c>
      <c r="H722">
        <v>0</v>
      </c>
      <c r="I722" t="s">
        <v>848</v>
      </c>
      <c r="J722" s="1">
        <v>0</v>
      </c>
      <c r="K722" s="1">
        <v>0</v>
      </c>
      <c r="L722" s="1">
        <v>0</v>
      </c>
    </row>
    <row r="723" spans="1:12" x14ac:dyDescent="0.25">
      <c r="A723">
        <v>40</v>
      </c>
      <c r="B723">
        <v>18</v>
      </c>
      <c r="D723" t="s">
        <v>632</v>
      </c>
      <c r="E723">
        <v>0</v>
      </c>
      <c r="F723">
        <v>0</v>
      </c>
      <c r="G723">
        <v>0</v>
      </c>
      <c r="H723">
        <v>0</v>
      </c>
      <c r="I723" t="s">
        <v>233</v>
      </c>
      <c r="J723" s="1">
        <v>110175664.59</v>
      </c>
      <c r="K723" s="1">
        <v>138931994.00999999</v>
      </c>
      <c r="L723" s="1">
        <v>28756329.420000002</v>
      </c>
    </row>
    <row r="724" spans="1:12" x14ac:dyDescent="0.25">
      <c r="A724">
        <v>40</v>
      </c>
      <c r="B724">
        <v>18</v>
      </c>
      <c r="C724" t="s">
        <v>639</v>
      </c>
      <c r="D724" t="s">
        <v>640</v>
      </c>
      <c r="E724">
        <v>333</v>
      </c>
      <c r="F724">
        <v>0</v>
      </c>
      <c r="G724">
        <v>0</v>
      </c>
      <c r="H724">
        <v>0</v>
      </c>
      <c r="I724" t="s">
        <v>233</v>
      </c>
      <c r="J724" s="1">
        <v>110175664.59</v>
      </c>
      <c r="K724" s="1">
        <v>138931994.00999999</v>
      </c>
      <c r="L724" s="1">
        <v>28756329.420000002</v>
      </c>
    </row>
    <row r="725" spans="1:12" x14ac:dyDescent="0.25">
      <c r="A725">
        <v>40</v>
      </c>
      <c r="B725">
        <v>18</v>
      </c>
      <c r="C725" t="s">
        <v>639</v>
      </c>
      <c r="D725" t="s">
        <v>632</v>
      </c>
      <c r="E725">
        <v>334</v>
      </c>
      <c r="F725">
        <v>0</v>
      </c>
      <c r="G725">
        <v>0</v>
      </c>
      <c r="H725">
        <v>0</v>
      </c>
      <c r="I725" t="s">
        <v>782</v>
      </c>
      <c r="J725" s="1">
        <v>0</v>
      </c>
      <c r="K725" s="1">
        <v>0</v>
      </c>
      <c r="L725" s="1">
        <v>0</v>
      </c>
    </row>
    <row r="726" spans="1:12" x14ac:dyDescent="0.25">
      <c r="A726">
        <v>40</v>
      </c>
      <c r="B726">
        <v>18</v>
      </c>
      <c r="C726" t="s">
        <v>639</v>
      </c>
      <c r="D726" t="s">
        <v>632</v>
      </c>
      <c r="E726">
        <v>335</v>
      </c>
      <c r="F726">
        <v>0</v>
      </c>
      <c r="G726">
        <v>0</v>
      </c>
      <c r="H726">
        <v>0</v>
      </c>
      <c r="I726" t="s">
        <v>849</v>
      </c>
      <c r="J726" s="1">
        <v>0</v>
      </c>
      <c r="K726" s="1">
        <v>0</v>
      </c>
      <c r="L726" s="1">
        <v>0</v>
      </c>
    </row>
    <row r="727" spans="1:12" x14ac:dyDescent="0.25">
      <c r="A727">
        <v>40</v>
      </c>
      <c r="B727">
        <v>18</v>
      </c>
      <c r="D727" t="s">
        <v>632</v>
      </c>
      <c r="E727">
        <v>0</v>
      </c>
      <c r="F727">
        <v>0</v>
      </c>
      <c r="G727">
        <v>0</v>
      </c>
      <c r="H727">
        <v>0</v>
      </c>
      <c r="I727" t="s">
        <v>850</v>
      </c>
      <c r="J727" s="1">
        <v>0</v>
      </c>
      <c r="K727" s="1">
        <v>0</v>
      </c>
      <c r="L727" s="1">
        <v>0</v>
      </c>
    </row>
    <row r="728" spans="1:12" x14ac:dyDescent="0.25">
      <c r="A728">
        <v>40</v>
      </c>
      <c r="B728">
        <v>18</v>
      </c>
      <c r="C728" t="s">
        <v>639</v>
      </c>
      <c r="D728" t="s">
        <v>640</v>
      </c>
      <c r="E728">
        <v>337</v>
      </c>
      <c r="F728">
        <v>0</v>
      </c>
      <c r="G728">
        <v>0</v>
      </c>
      <c r="H728">
        <v>0</v>
      </c>
      <c r="I728" t="s">
        <v>850</v>
      </c>
      <c r="J728" s="1">
        <v>0</v>
      </c>
      <c r="K728" s="1">
        <v>0</v>
      </c>
      <c r="L728" s="1">
        <v>0</v>
      </c>
    </row>
    <row r="729" spans="1:12" x14ac:dyDescent="0.25">
      <c r="A729">
        <v>40</v>
      </c>
      <c r="B729">
        <v>18</v>
      </c>
      <c r="C729" t="s">
        <v>639</v>
      </c>
      <c r="D729" t="s">
        <v>632</v>
      </c>
      <c r="E729">
        <v>338</v>
      </c>
      <c r="F729">
        <v>0</v>
      </c>
      <c r="G729">
        <v>0</v>
      </c>
      <c r="H729">
        <v>0</v>
      </c>
      <c r="I729" t="s">
        <v>851</v>
      </c>
      <c r="J729" s="1">
        <v>0</v>
      </c>
      <c r="K729" s="1">
        <v>0</v>
      </c>
      <c r="L729" s="1">
        <v>0</v>
      </c>
    </row>
    <row r="730" spans="1:12" x14ac:dyDescent="0.25">
      <c r="A730">
        <v>40</v>
      </c>
      <c r="B730">
        <v>18</v>
      </c>
      <c r="D730" t="s">
        <v>632</v>
      </c>
      <c r="E730">
        <v>0</v>
      </c>
      <c r="F730">
        <v>0</v>
      </c>
      <c r="G730">
        <v>0</v>
      </c>
      <c r="H730">
        <v>0</v>
      </c>
      <c r="I730" t="s">
        <v>852</v>
      </c>
      <c r="J730" s="1">
        <v>0</v>
      </c>
      <c r="K730" s="1">
        <v>0</v>
      </c>
      <c r="L730" s="1">
        <v>0</v>
      </c>
    </row>
    <row r="731" spans="1:12" x14ac:dyDescent="0.25">
      <c r="A731">
        <v>40</v>
      </c>
      <c r="B731">
        <v>18</v>
      </c>
      <c r="C731" t="s">
        <v>639</v>
      </c>
      <c r="D731" t="s">
        <v>640</v>
      </c>
      <c r="E731">
        <v>340</v>
      </c>
      <c r="F731">
        <v>0</v>
      </c>
      <c r="G731">
        <v>0</v>
      </c>
      <c r="H731">
        <v>0</v>
      </c>
      <c r="I731" t="s">
        <v>852</v>
      </c>
      <c r="J731" s="1">
        <v>0</v>
      </c>
      <c r="K731" s="1">
        <v>0</v>
      </c>
      <c r="L731" s="1">
        <v>0</v>
      </c>
    </row>
    <row r="732" spans="1:12" x14ac:dyDescent="0.25">
      <c r="A732">
        <v>40</v>
      </c>
      <c r="B732">
        <v>18</v>
      </c>
      <c r="C732" t="s">
        <v>639</v>
      </c>
      <c r="D732" t="s">
        <v>640</v>
      </c>
      <c r="E732">
        <v>440</v>
      </c>
      <c r="F732">
        <v>0</v>
      </c>
      <c r="G732">
        <v>0</v>
      </c>
      <c r="H732">
        <v>0</v>
      </c>
      <c r="I732" t="s">
        <v>852</v>
      </c>
      <c r="J732" s="1">
        <v>0</v>
      </c>
      <c r="K732" s="1">
        <v>0</v>
      </c>
      <c r="L732" s="1">
        <v>0</v>
      </c>
    </row>
    <row r="733" spans="1:12" x14ac:dyDescent="0.25">
      <c r="A733">
        <v>40</v>
      </c>
      <c r="B733">
        <v>18</v>
      </c>
      <c r="D733" t="s">
        <v>632</v>
      </c>
      <c r="E733">
        <v>0</v>
      </c>
      <c r="F733">
        <v>0</v>
      </c>
      <c r="G733">
        <v>0</v>
      </c>
      <c r="H733">
        <v>0</v>
      </c>
      <c r="I733" t="s">
        <v>853</v>
      </c>
      <c r="J733" s="1">
        <v>0</v>
      </c>
      <c r="K733" s="1">
        <v>0</v>
      </c>
      <c r="L733" s="1">
        <v>0</v>
      </c>
    </row>
    <row r="734" spans="1:12" x14ac:dyDescent="0.25">
      <c r="A734">
        <v>40</v>
      </c>
      <c r="B734">
        <v>18</v>
      </c>
      <c r="C734" t="s">
        <v>639</v>
      </c>
      <c r="D734" t="s">
        <v>640</v>
      </c>
      <c r="E734">
        <v>349</v>
      </c>
      <c r="F734">
        <v>0</v>
      </c>
      <c r="G734">
        <v>0</v>
      </c>
      <c r="H734">
        <v>0</v>
      </c>
      <c r="I734" t="s">
        <v>853</v>
      </c>
      <c r="J734" s="1">
        <v>0</v>
      </c>
      <c r="K734" s="1">
        <v>0</v>
      </c>
      <c r="L734" s="1">
        <v>0</v>
      </c>
    </row>
    <row r="735" spans="1:12" x14ac:dyDescent="0.25">
      <c r="A735">
        <v>40</v>
      </c>
      <c r="B735">
        <v>18</v>
      </c>
      <c r="C735" t="s">
        <v>639</v>
      </c>
      <c r="D735" t="s">
        <v>640</v>
      </c>
      <c r="E735">
        <v>449</v>
      </c>
      <c r="F735">
        <v>0</v>
      </c>
      <c r="G735">
        <v>0</v>
      </c>
      <c r="H735">
        <v>0</v>
      </c>
      <c r="I735" t="s">
        <v>853</v>
      </c>
      <c r="J735" s="1">
        <v>0</v>
      </c>
      <c r="K735" s="1">
        <v>0</v>
      </c>
      <c r="L735" s="1">
        <v>0</v>
      </c>
    </row>
    <row r="736" spans="1:12" x14ac:dyDescent="0.25">
      <c r="A736">
        <v>40</v>
      </c>
      <c r="B736">
        <v>18</v>
      </c>
      <c r="C736" t="s">
        <v>639</v>
      </c>
      <c r="D736" t="s">
        <v>632</v>
      </c>
      <c r="E736">
        <v>360</v>
      </c>
      <c r="F736">
        <v>0</v>
      </c>
      <c r="G736">
        <v>0</v>
      </c>
      <c r="H736">
        <v>0</v>
      </c>
      <c r="I736" t="s">
        <v>854</v>
      </c>
      <c r="J736" s="1">
        <v>4443074.3899999997</v>
      </c>
      <c r="K736" s="1">
        <v>5144862.9400000004</v>
      </c>
      <c r="L736" s="1">
        <v>701788.55</v>
      </c>
    </row>
    <row r="737" spans="1:12" x14ac:dyDescent="0.25">
      <c r="A737">
        <v>40</v>
      </c>
      <c r="B737">
        <v>18</v>
      </c>
      <c r="C737" t="s">
        <v>639</v>
      </c>
      <c r="D737" t="s">
        <v>632</v>
      </c>
      <c r="E737">
        <v>361</v>
      </c>
      <c r="F737">
        <v>0</v>
      </c>
      <c r="G737">
        <v>0</v>
      </c>
      <c r="H737">
        <v>0</v>
      </c>
      <c r="I737" t="s">
        <v>855</v>
      </c>
      <c r="J737" s="1">
        <v>36241.03</v>
      </c>
      <c r="K737" s="1">
        <v>127021.07</v>
      </c>
      <c r="L737" s="1">
        <v>90780.04</v>
      </c>
    </row>
    <row r="738" spans="1:12" x14ac:dyDescent="0.25">
      <c r="A738">
        <v>40</v>
      </c>
      <c r="B738">
        <v>18</v>
      </c>
      <c r="D738" t="s">
        <v>632</v>
      </c>
      <c r="E738">
        <v>0</v>
      </c>
      <c r="F738">
        <v>0</v>
      </c>
      <c r="G738">
        <v>0</v>
      </c>
      <c r="H738">
        <v>0</v>
      </c>
      <c r="I738" t="s">
        <v>856</v>
      </c>
      <c r="J738" s="1">
        <v>4074.6</v>
      </c>
      <c r="K738" s="1">
        <v>7398.61</v>
      </c>
      <c r="L738" s="1">
        <v>3324.01</v>
      </c>
    </row>
    <row r="739" spans="1:12" x14ac:dyDescent="0.25">
      <c r="A739">
        <v>40</v>
      </c>
      <c r="B739">
        <v>18</v>
      </c>
      <c r="C739" t="s">
        <v>639</v>
      </c>
      <c r="D739" t="s">
        <v>640</v>
      </c>
      <c r="E739">
        <v>362</v>
      </c>
      <c r="F739">
        <v>0</v>
      </c>
      <c r="G739">
        <v>0</v>
      </c>
      <c r="H739">
        <v>0</v>
      </c>
      <c r="I739" t="s">
        <v>856</v>
      </c>
      <c r="J739" s="1">
        <v>4074.6</v>
      </c>
      <c r="K739" s="1">
        <v>7398.61</v>
      </c>
      <c r="L739" s="1">
        <v>3324.01</v>
      </c>
    </row>
    <row r="740" spans="1:12" x14ac:dyDescent="0.25">
      <c r="A740">
        <v>40</v>
      </c>
      <c r="B740">
        <v>18</v>
      </c>
      <c r="C740" t="s">
        <v>639</v>
      </c>
      <c r="D740" t="s">
        <v>632</v>
      </c>
      <c r="E740">
        <v>368</v>
      </c>
      <c r="F740">
        <v>0</v>
      </c>
      <c r="G740">
        <v>0</v>
      </c>
      <c r="H740">
        <v>0</v>
      </c>
      <c r="I740" t="s">
        <v>857</v>
      </c>
      <c r="J740" s="1">
        <v>0</v>
      </c>
      <c r="K740" s="1">
        <v>0</v>
      </c>
      <c r="L740" s="1">
        <v>0</v>
      </c>
    </row>
    <row r="741" spans="1:12" x14ac:dyDescent="0.25">
      <c r="A741">
        <v>40</v>
      </c>
      <c r="B741">
        <v>18</v>
      </c>
      <c r="C741" t="s">
        <v>639</v>
      </c>
      <c r="D741" t="s">
        <v>632</v>
      </c>
      <c r="E741">
        <v>370</v>
      </c>
      <c r="F741">
        <v>0</v>
      </c>
      <c r="G741">
        <v>0</v>
      </c>
      <c r="H741">
        <v>0</v>
      </c>
      <c r="I741" t="s">
        <v>858</v>
      </c>
      <c r="J741" s="1">
        <v>0</v>
      </c>
      <c r="K741" s="1">
        <v>0</v>
      </c>
      <c r="L741" s="1">
        <v>0</v>
      </c>
    </row>
    <row r="742" spans="1:12" x14ac:dyDescent="0.25">
      <c r="A742">
        <v>40</v>
      </c>
      <c r="B742">
        <v>18</v>
      </c>
      <c r="C742" t="s">
        <v>639</v>
      </c>
      <c r="D742" t="s">
        <v>632</v>
      </c>
      <c r="E742">
        <v>371</v>
      </c>
      <c r="F742">
        <v>0</v>
      </c>
      <c r="G742">
        <v>0</v>
      </c>
      <c r="H742">
        <v>0</v>
      </c>
      <c r="I742" t="s">
        <v>859</v>
      </c>
      <c r="J742" s="1">
        <v>0</v>
      </c>
      <c r="K742" s="1">
        <v>0</v>
      </c>
      <c r="L742" s="1">
        <v>0</v>
      </c>
    </row>
    <row r="743" spans="1:12" x14ac:dyDescent="0.25">
      <c r="A743">
        <v>40</v>
      </c>
      <c r="B743">
        <v>18</v>
      </c>
      <c r="D743" t="s">
        <v>632</v>
      </c>
      <c r="E743">
        <v>0</v>
      </c>
      <c r="F743">
        <v>0</v>
      </c>
      <c r="G743">
        <v>0</v>
      </c>
      <c r="H743">
        <v>0</v>
      </c>
      <c r="I743" t="s">
        <v>860</v>
      </c>
      <c r="J743" s="1">
        <v>0</v>
      </c>
      <c r="K743" s="1">
        <v>7618257.3799999999</v>
      </c>
      <c r="L743" s="1">
        <v>7618257.3799999999</v>
      </c>
    </row>
    <row r="744" spans="1:12" x14ac:dyDescent="0.25">
      <c r="A744">
        <v>40</v>
      </c>
      <c r="B744">
        <v>18</v>
      </c>
      <c r="C744" t="s">
        <v>639</v>
      </c>
      <c r="D744" t="s">
        <v>640</v>
      </c>
      <c r="E744">
        <v>372</v>
      </c>
      <c r="F744">
        <v>0</v>
      </c>
      <c r="G744">
        <v>0</v>
      </c>
      <c r="H744">
        <v>0</v>
      </c>
      <c r="I744" t="s">
        <v>860</v>
      </c>
      <c r="J744" s="1">
        <v>0</v>
      </c>
      <c r="K744" s="1">
        <v>0</v>
      </c>
      <c r="L744" s="1">
        <v>0</v>
      </c>
    </row>
    <row r="745" spans="1:12" x14ac:dyDescent="0.25">
      <c r="A745">
        <v>40</v>
      </c>
      <c r="B745">
        <v>18</v>
      </c>
      <c r="C745" t="s">
        <v>639</v>
      </c>
      <c r="D745" t="s">
        <v>640</v>
      </c>
      <c r="E745">
        <v>472</v>
      </c>
      <c r="F745">
        <v>0</v>
      </c>
      <c r="G745">
        <v>0</v>
      </c>
      <c r="H745">
        <v>0</v>
      </c>
      <c r="I745" t="s">
        <v>860</v>
      </c>
      <c r="J745" s="1">
        <v>0</v>
      </c>
      <c r="K745" s="1">
        <v>7618257.3799999999</v>
      </c>
      <c r="L745" s="1">
        <v>7618257.3799999999</v>
      </c>
    </row>
    <row r="746" spans="1:12" x14ac:dyDescent="0.25">
      <c r="A746">
        <v>40</v>
      </c>
      <c r="B746">
        <v>18</v>
      </c>
      <c r="C746" t="s">
        <v>639</v>
      </c>
      <c r="D746" t="s">
        <v>637</v>
      </c>
      <c r="E746">
        <v>600</v>
      </c>
      <c r="F746">
        <v>15</v>
      </c>
      <c r="G746">
        <v>4</v>
      </c>
      <c r="H746">
        <v>0</v>
      </c>
      <c r="I746" t="s">
        <v>861</v>
      </c>
      <c r="J746" s="1">
        <v>0</v>
      </c>
      <c r="K746" s="1">
        <v>0</v>
      </c>
      <c r="L746" s="1">
        <v>0</v>
      </c>
    </row>
    <row r="747" spans="1:12" x14ac:dyDescent="0.25">
      <c r="A747">
        <v>40</v>
      </c>
      <c r="B747">
        <v>18</v>
      </c>
      <c r="C747" t="s">
        <v>636</v>
      </c>
      <c r="D747" t="s">
        <v>640</v>
      </c>
      <c r="E747">
        <v>630</v>
      </c>
      <c r="F747">
        <v>15</v>
      </c>
      <c r="G747">
        <v>4</v>
      </c>
      <c r="H747">
        <v>0</v>
      </c>
      <c r="I747" t="s">
        <v>861</v>
      </c>
      <c r="J747" s="1">
        <v>0</v>
      </c>
      <c r="K747" s="1">
        <v>0</v>
      </c>
      <c r="L747" s="1">
        <v>0</v>
      </c>
    </row>
    <row r="748" spans="1:12" x14ac:dyDescent="0.25">
      <c r="A748">
        <v>40</v>
      </c>
      <c r="B748">
        <v>18</v>
      </c>
      <c r="C748" t="s">
        <v>639</v>
      </c>
      <c r="D748" t="s">
        <v>632</v>
      </c>
      <c r="E748">
        <v>391</v>
      </c>
      <c r="F748">
        <v>0</v>
      </c>
      <c r="G748">
        <v>0</v>
      </c>
      <c r="H748">
        <v>0</v>
      </c>
      <c r="I748" t="s">
        <v>862</v>
      </c>
      <c r="J748" s="1">
        <v>0</v>
      </c>
      <c r="K748" s="1">
        <v>0</v>
      </c>
      <c r="L748" s="1">
        <v>0</v>
      </c>
    </row>
    <row r="749" spans="1:12" x14ac:dyDescent="0.25">
      <c r="A749">
        <v>40</v>
      </c>
      <c r="B749">
        <v>18</v>
      </c>
      <c r="D749" t="s">
        <v>632</v>
      </c>
      <c r="E749">
        <v>0</v>
      </c>
      <c r="F749">
        <v>0</v>
      </c>
      <c r="G749">
        <v>0</v>
      </c>
      <c r="H749">
        <v>0</v>
      </c>
      <c r="I749" t="s">
        <v>863</v>
      </c>
      <c r="J749" s="1">
        <v>0</v>
      </c>
      <c r="K749" s="1">
        <v>0</v>
      </c>
      <c r="L749" s="1">
        <v>0</v>
      </c>
    </row>
    <row r="750" spans="1:12" x14ac:dyDescent="0.25">
      <c r="A750">
        <v>40</v>
      </c>
      <c r="B750">
        <v>18</v>
      </c>
      <c r="C750" t="s">
        <v>639</v>
      </c>
      <c r="D750" t="s">
        <v>640</v>
      </c>
      <c r="E750">
        <v>379</v>
      </c>
      <c r="F750">
        <v>0</v>
      </c>
      <c r="G750">
        <v>0</v>
      </c>
      <c r="H750">
        <v>0</v>
      </c>
      <c r="I750" t="s">
        <v>863</v>
      </c>
      <c r="J750" s="1">
        <v>0</v>
      </c>
      <c r="K750" s="1">
        <v>0</v>
      </c>
      <c r="L750" s="1">
        <v>0</v>
      </c>
    </row>
    <row r="751" spans="1:12" x14ac:dyDescent="0.25">
      <c r="A751">
        <v>40</v>
      </c>
      <c r="B751">
        <v>18</v>
      </c>
      <c r="C751" t="s">
        <v>639</v>
      </c>
      <c r="D751" t="s">
        <v>640</v>
      </c>
      <c r="E751">
        <v>479</v>
      </c>
      <c r="F751">
        <v>0</v>
      </c>
      <c r="G751">
        <v>0</v>
      </c>
      <c r="H751">
        <v>0</v>
      </c>
      <c r="I751" t="s">
        <v>863</v>
      </c>
      <c r="J751" s="1">
        <v>0</v>
      </c>
      <c r="K751" s="1">
        <v>0</v>
      </c>
      <c r="L751" s="1">
        <v>0</v>
      </c>
    </row>
    <row r="752" spans="1:12" x14ac:dyDescent="0.25">
      <c r="A752">
        <v>40</v>
      </c>
      <c r="B752">
        <v>18</v>
      </c>
      <c r="C752" t="s">
        <v>639</v>
      </c>
      <c r="D752" t="s">
        <v>637</v>
      </c>
      <c r="E752">
        <v>600</v>
      </c>
      <c r="F752">
        <v>15</v>
      </c>
      <c r="G752">
        <v>9</v>
      </c>
      <c r="H752">
        <v>0</v>
      </c>
      <c r="I752" t="s">
        <v>864</v>
      </c>
      <c r="J752" s="1">
        <v>0</v>
      </c>
      <c r="K752" s="1">
        <v>0</v>
      </c>
      <c r="L752" s="1">
        <v>0</v>
      </c>
    </row>
    <row r="753" spans="1:12" x14ac:dyDescent="0.25">
      <c r="A753">
        <v>40</v>
      </c>
      <c r="B753">
        <v>18</v>
      </c>
      <c r="C753" t="s">
        <v>636</v>
      </c>
      <c r="D753" t="s">
        <v>640</v>
      </c>
      <c r="E753">
        <v>630</v>
      </c>
      <c r="F753">
        <v>15</v>
      </c>
      <c r="G753">
        <v>9</v>
      </c>
      <c r="H753">
        <v>0</v>
      </c>
      <c r="I753" t="s">
        <v>864</v>
      </c>
      <c r="J753" s="1">
        <v>0</v>
      </c>
      <c r="K753" s="1">
        <v>0</v>
      </c>
      <c r="L753" s="1">
        <v>0</v>
      </c>
    </row>
    <row r="754" spans="1:12" x14ac:dyDescent="0.25">
      <c r="A754">
        <v>40</v>
      </c>
      <c r="B754">
        <v>18</v>
      </c>
      <c r="C754" t="s">
        <v>639</v>
      </c>
      <c r="D754" t="s">
        <v>632</v>
      </c>
      <c r="E754">
        <v>399</v>
      </c>
      <c r="F754">
        <v>0</v>
      </c>
      <c r="G754">
        <v>0</v>
      </c>
      <c r="H754">
        <v>0</v>
      </c>
      <c r="I754" t="s">
        <v>865</v>
      </c>
      <c r="J754" s="1">
        <v>0</v>
      </c>
      <c r="K754" s="1">
        <v>0</v>
      </c>
      <c r="L754" s="1">
        <v>0</v>
      </c>
    </row>
    <row r="755" spans="1:12" x14ac:dyDescent="0.25">
      <c r="A755">
        <v>40</v>
      </c>
      <c r="B755">
        <v>18</v>
      </c>
      <c r="C755" t="s">
        <v>639</v>
      </c>
      <c r="D755" t="s">
        <v>632</v>
      </c>
      <c r="E755">
        <v>540</v>
      </c>
      <c r="F755">
        <v>0</v>
      </c>
      <c r="G755">
        <v>0</v>
      </c>
      <c r="H755">
        <v>0</v>
      </c>
      <c r="I755" t="s">
        <v>866</v>
      </c>
      <c r="J755" s="1">
        <v>0</v>
      </c>
      <c r="K755" s="1">
        <v>0</v>
      </c>
      <c r="L755" s="1">
        <v>0</v>
      </c>
    </row>
    <row r="756" spans="1:12" x14ac:dyDescent="0.25">
      <c r="A756">
        <v>40</v>
      </c>
      <c r="B756">
        <v>18</v>
      </c>
      <c r="C756" t="s">
        <v>639</v>
      </c>
      <c r="D756" t="s">
        <v>632</v>
      </c>
      <c r="E756">
        <v>549</v>
      </c>
      <c r="F756">
        <v>0</v>
      </c>
      <c r="G756">
        <v>0</v>
      </c>
      <c r="H756">
        <v>0</v>
      </c>
      <c r="I756" t="s">
        <v>867</v>
      </c>
      <c r="J756" s="1">
        <v>0</v>
      </c>
      <c r="K756" s="1">
        <v>0</v>
      </c>
      <c r="L756" s="1">
        <v>0</v>
      </c>
    </row>
    <row r="757" spans="1:12" x14ac:dyDescent="0.25">
      <c r="A757">
        <v>40</v>
      </c>
      <c r="B757">
        <v>18</v>
      </c>
      <c r="D757" t="s">
        <v>632</v>
      </c>
      <c r="E757">
        <v>0</v>
      </c>
      <c r="F757">
        <v>0</v>
      </c>
      <c r="G757">
        <v>0</v>
      </c>
      <c r="H757">
        <v>0</v>
      </c>
      <c r="I757" t="s">
        <v>868</v>
      </c>
      <c r="J757" s="1">
        <v>-256028602.91</v>
      </c>
      <c r="K757" s="1">
        <v>-31415196.68</v>
      </c>
      <c r="L757" s="1">
        <v>224613406.22999999</v>
      </c>
    </row>
    <row r="758" spans="1:12" x14ac:dyDescent="0.25">
      <c r="A758">
        <v>40</v>
      </c>
      <c r="B758">
        <v>18</v>
      </c>
      <c r="D758" t="s">
        <v>632</v>
      </c>
      <c r="E758">
        <v>0</v>
      </c>
      <c r="F758">
        <v>0</v>
      </c>
      <c r="G758">
        <v>0</v>
      </c>
      <c r="H758">
        <v>0</v>
      </c>
      <c r="I758" t="s">
        <v>869</v>
      </c>
      <c r="J758" s="1">
        <v>-323934596.22000003</v>
      </c>
      <c r="K758" s="1">
        <v>-119324363.66</v>
      </c>
      <c r="L758" s="1">
        <v>204610232.56</v>
      </c>
    </row>
    <row r="759" spans="1:12" x14ac:dyDescent="0.25">
      <c r="A759">
        <v>40</v>
      </c>
      <c r="B759">
        <v>18</v>
      </c>
      <c r="D759" t="s">
        <v>632</v>
      </c>
      <c r="E759">
        <v>0</v>
      </c>
      <c r="F759">
        <v>0</v>
      </c>
      <c r="G759">
        <v>0</v>
      </c>
      <c r="H759">
        <v>0</v>
      </c>
      <c r="I759" t="s">
        <v>870</v>
      </c>
      <c r="J759" s="1">
        <v>-728422860.54999995</v>
      </c>
      <c r="K759" s="1">
        <v>-663649048.17999995</v>
      </c>
      <c r="L759" s="1">
        <v>64773812.369999997</v>
      </c>
    </row>
    <row r="760" spans="1:12" x14ac:dyDescent="0.25">
      <c r="A760">
        <v>40</v>
      </c>
      <c r="B760">
        <v>18</v>
      </c>
      <c r="D760" t="s">
        <v>632</v>
      </c>
      <c r="E760">
        <v>0</v>
      </c>
      <c r="F760">
        <v>0</v>
      </c>
      <c r="G760">
        <v>0</v>
      </c>
      <c r="H760">
        <v>0</v>
      </c>
      <c r="I760" t="s">
        <v>871</v>
      </c>
      <c r="J760" s="1">
        <v>404488264.32999998</v>
      </c>
      <c r="K760" s="1">
        <v>544324684.51999998</v>
      </c>
      <c r="L760" s="1">
        <v>139836420.19</v>
      </c>
    </row>
    <row r="761" spans="1:12" x14ac:dyDescent="0.25">
      <c r="A761">
        <v>40</v>
      </c>
      <c r="B761">
        <v>18</v>
      </c>
      <c r="D761" t="s">
        <v>632</v>
      </c>
      <c r="E761">
        <v>0</v>
      </c>
      <c r="F761">
        <v>0</v>
      </c>
      <c r="G761">
        <v>0</v>
      </c>
      <c r="H761">
        <v>0</v>
      </c>
      <c r="I761" t="s">
        <v>872</v>
      </c>
      <c r="J761" s="1">
        <v>0</v>
      </c>
      <c r="K761" s="1">
        <v>0</v>
      </c>
      <c r="L761" s="1">
        <v>0</v>
      </c>
    </row>
    <row r="762" spans="1:12" x14ac:dyDescent="0.25">
      <c r="A762">
        <v>40</v>
      </c>
      <c r="B762">
        <v>18</v>
      </c>
      <c r="C762" t="s">
        <v>636</v>
      </c>
      <c r="D762" t="s">
        <v>640</v>
      </c>
      <c r="E762">
        <v>100</v>
      </c>
      <c r="F762">
        <v>0</v>
      </c>
      <c r="G762">
        <v>0</v>
      </c>
      <c r="H762">
        <v>0</v>
      </c>
      <c r="I762" t="s">
        <v>872</v>
      </c>
      <c r="J762" s="1">
        <v>0</v>
      </c>
      <c r="K762" s="1">
        <v>0</v>
      </c>
      <c r="L762" s="1">
        <v>0</v>
      </c>
    </row>
    <row r="763" spans="1:12" x14ac:dyDescent="0.25">
      <c r="A763">
        <v>40</v>
      </c>
      <c r="B763">
        <v>18</v>
      </c>
      <c r="C763" t="s">
        <v>636</v>
      </c>
      <c r="D763" t="s">
        <v>640</v>
      </c>
      <c r="E763">
        <v>197</v>
      </c>
      <c r="F763">
        <v>1</v>
      </c>
      <c r="G763">
        <v>0</v>
      </c>
      <c r="H763">
        <v>0</v>
      </c>
      <c r="I763" t="s">
        <v>873</v>
      </c>
      <c r="J763" s="1">
        <v>0</v>
      </c>
      <c r="K763" s="1">
        <v>0</v>
      </c>
      <c r="L763" s="1">
        <v>0</v>
      </c>
    </row>
    <row r="764" spans="1:12" x14ac:dyDescent="0.25">
      <c r="A764">
        <v>40</v>
      </c>
      <c r="B764">
        <v>18</v>
      </c>
      <c r="C764" t="s">
        <v>639</v>
      </c>
      <c r="D764" t="s">
        <v>637</v>
      </c>
      <c r="E764">
        <v>397</v>
      </c>
      <c r="F764">
        <v>1</v>
      </c>
      <c r="G764">
        <v>0</v>
      </c>
      <c r="H764">
        <v>0</v>
      </c>
      <c r="I764" t="s">
        <v>874</v>
      </c>
      <c r="J764" s="1">
        <v>0</v>
      </c>
      <c r="K764" s="1">
        <v>0</v>
      </c>
      <c r="L764" s="1">
        <v>0</v>
      </c>
    </row>
    <row r="765" spans="1:12" x14ac:dyDescent="0.25">
      <c r="A765">
        <v>40</v>
      </c>
      <c r="B765">
        <v>18</v>
      </c>
      <c r="D765" t="s">
        <v>632</v>
      </c>
      <c r="E765">
        <v>0</v>
      </c>
      <c r="F765">
        <v>0</v>
      </c>
      <c r="G765">
        <v>0</v>
      </c>
      <c r="H765">
        <v>0</v>
      </c>
      <c r="I765" t="s">
        <v>875</v>
      </c>
      <c r="J765" s="1">
        <v>0</v>
      </c>
      <c r="K765" s="1">
        <v>235340</v>
      </c>
      <c r="L765" s="1">
        <v>235340</v>
      </c>
    </row>
    <row r="766" spans="1:12" x14ac:dyDescent="0.25">
      <c r="A766">
        <v>40</v>
      </c>
      <c r="B766">
        <v>18</v>
      </c>
      <c r="C766" t="s">
        <v>636</v>
      </c>
      <c r="D766" t="s">
        <v>640</v>
      </c>
      <c r="E766">
        <v>101</v>
      </c>
      <c r="F766">
        <v>0</v>
      </c>
      <c r="G766">
        <v>0</v>
      </c>
      <c r="H766">
        <v>0</v>
      </c>
      <c r="I766" t="s">
        <v>875</v>
      </c>
      <c r="J766" s="1">
        <v>0</v>
      </c>
      <c r="K766" s="1">
        <v>235340</v>
      </c>
      <c r="L766" s="1">
        <v>235340</v>
      </c>
    </row>
    <row r="767" spans="1:12" x14ac:dyDescent="0.25">
      <c r="A767">
        <v>40</v>
      </c>
      <c r="B767">
        <v>18</v>
      </c>
      <c r="C767" t="s">
        <v>636</v>
      </c>
      <c r="D767" t="s">
        <v>640</v>
      </c>
      <c r="E767">
        <v>197</v>
      </c>
      <c r="F767">
        <v>3</v>
      </c>
      <c r="G767">
        <v>0</v>
      </c>
      <c r="H767">
        <v>0</v>
      </c>
      <c r="I767" t="s">
        <v>876</v>
      </c>
      <c r="J767" s="1">
        <v>0</v>
      </c>
      <c r="K767" s="1">
        <v>0</v>
      </c>
      <c r="L767" s="1">
        <v>0</v>
      </c>
    </row>
    <row r="768" spans="1:12" x14ac:dyDescent="0.25">
      <c r="A768">
        <v>40</v>
      </c>
      <c r="B768">
        <v>18</v>
      </c>
      <c r="C768" t="s">
        <v>639</v>
      </c>
      <c r="D768" t="s">
        <v>637</v>
      </c>
      <c r="E768">
        <v>397</v>
      </c>
      <c r="F768">
        <v>3</v>
      </c>
      <c r="G768">
        <v>0</v>
      </c>
      <c r="H768">
        <v>0</v>
      </c>
      <c r="I768" t="s">
        <v>877</v>
      </c>
      <c r="J768" s="1">
        <v>0</v>
      </c>
      <c r="K768" s="1">
        <v>0</v>
      </c>
      <c r="L768" s="1">
        <v>0</v>
      </c>
    </row>
    <row r="769" spans="1:12" x14ac:dyDescent="0.25">
      <c r="A769">
        <v>40</v>
      </c>
      <c r="B769">
        <v>18</v>
      </c>
      <c r="D769" t="s">
        <v>632</v>
      </c>
      <c r="E769">
        <v>0</v>
      </c>
      <c r="F769">
        <v>0</v>
      </c>
      <c r="G769">
        <v>0</v>
      </c>
      <c r="H769">
        <v>0</v>
      </c>
      <c r="I769" t="s">
        <v>878</v>
      </c>
      <c r="J769" s="1">
        <v>397037689.54000002</v>
      </c>
      <c r="K769" s="1">
        <v>539775370.14999998</v>
      </c>
      <c r="L769" s="1">
        <v>142737680.61000001</v>
      </c>
    </row>
    <row r="770" spans="1:12" x14ac:dyDescent="0.25">
      <c r="A770">
        <v>40</v>
      </c>
      <c r="B770">
        <v>18</v>
      </c>
      <c r="C770" t="s">
        <v>636</v>
      </c>
      <c r="D770" t="s">
        <v>640</v>
      </c>
      <c r="E770">
        <v>102</v>
      </c>
      <c r="F770">
        <v>0</v>
      </c>
      <c r="G770">
        <v>0</v>
      </c>
      <c r="H770">
        <v>0</v>
      </c>
      <c r="I770" t="s">
        <v>878</v>
      </c>
      <c r="J770" s="1">
        <v>397037689.54000002</v>
      </c>
      <c r="K770" s="1">
        <v>539773357.34000003</v>
      </c>
      <c r="L770" s="1">
        <v>142735667.80000001</v>
      </c>
    </row>
    <row r="771" spans="1:12" x14ac:dyDescent="0.25">
      <c r="A771">
        <v>40</v>
      </c>
      <c r="B771">
        <v>18</v>
      </c>
      <c r="C771" t="s">
        <v>639</v>
      </c>
      <c r="D771" t="s">
        <v>637</v>
      </c>
      <c r="E771">
        <v>339</v>
      </c>
      <c r="F771">
        <v>0</v>
      </c>
      <c r="G771">
        <v>0</v>
      </c>
      <c r="H771">
        <v>0</v>
      </c>
      <c r="I771" t="s">
        <v>879</v>
      </c>
      <c r="J771" s="1">
        <v>0</v>
      </c>
      <c r="K771" s="1">
        <v>0</v>
      </c>
      <c r="L771" s="1">
        <v>0</v>
      </c>
    </row>
    <row r="772" spans="1:12" x14ac:dyDescent="0.25">
      <c r="A772">
        <v>40</v>
      </c>
      <c r="B772">
        <v>18</v>
      </c>
      <c r="C772" t="s">
        <v>639</v>
      </c>
      <c r="D772" t="s">
        <v>637</v>
      </c>
      <c r="E772">
        <v>510</v>
      </c>
      <c r="F772">
        <v>0</v>
      </c>
      <c r="G772">
        <v>0</v>
      </c>
      <c r="H772">
        <v>0</v>
      </c>
      <c r="I772" t="s">
        <v>880</v>
      </c>
      <c r="J772" s="1">
        <v>0</v>
      </c>
      <c r="K772" s="1">
        <v>0</v>
      </c>
      <c r="L772" s="1">
        <v>0</v>
      </c>
    </row>
    <row r="773" spans="1:12" x14ac:dyDescent="0.25">
      <c r="A773">
        <v>40</v>
      </c>
      <c r="B773">
        <v>18</v>
      </c>
      <c r="C773" t="s">
        <v>639</v>
      </c>
      <c r="D773" t="s">
        <v>637</v>
      </c>
      <c r="E773">
        <v>511</v>
      </c>
      <c r="F773">
        <v>0</v>
      </c>
      <c r="G773">
        <v>0</v>
      </c>
      <c r="H773">
        <v>0</v>
      </c>
      <c r="I773" t="s">
        <v>881</v>
      </c>
      <c r="J773" s="1">
        <v>0</v>
      </c>
      <c r="K773" s="1">
        <v>-2012.81</v>
      </c>
      <c r="L773" s="1">
        <v>-2012.81</v>
      </c>
    </row>
    <row r="774" spans="1:12" x14ac:dyDescent="0.25">
      <c r="A774">
        <v>40</v>
      </c>
      <c r="B774">
        <v>18</v>
      </c>
      <c r="D774" t="s">
        <v>632</v>
      </c>
      <c r="E774">
        <v>0</v>
      </c>
      <c r="F774">
        <v>0</v>
      </c>
      <c r="G774">
        <v>0</v>
      </c>
      <c r="H774">
        <v>0</v>
      </c>
      <c r="I774" t="s">
        <v>882</v>
      </c>
      <c r="J774" s="1">
        <v>0</v>
      </c>
      <c r="K774" s="1">
        <v>-28464.86</v>
      </c>
      <c r="L774" s="1">
        <v>-28464.86</v>
      </c>
    </row>
    <row r="775" spans="1:12" x14ac:dyDescent="0.25">
      <c r="A775">
        <v>40</v>
      </c>
      <c r="B775">
        <v>18</v>
      </c>
      <c r="C775" t="s">
        <v>636</v>
      </c>
      <c r="D775" t="s">
        <v>640</v>
      </c>
      <c r="E775">
        <v>103</v>
      </c>
      <c r="F775">
        <v>0</v>
      </c>
      <c r="G775">
        <v>0</v>
      </c>
      <c r="H775">
        <v>0</v>
      </c>
      <c r="I775" t="s">
        <v>882</v>
      </c>
      <c r="J775" s="1">
        <v>0</v>
      </c>
      <c r="K775" s="1">
        <v>-28464.86</v>
      </c>
      <c r="L775" s="1">
        <v>-28464.86</v>
      </c>
    </row>
    <row r="776" spans="1:12" x14ac:dyDescent="0.25">
      <c r="A776">
        <v>40</v>
      </c>
      <c r="B776">
        <v>18</v>
      </c>
      <c r="D776" t="s">
        <v>632</v>
      </c>
      <c r="E776">
        <v>0</v>
      </c>
      <c r="F776">
        <v>0</v>
      </c>
      <c r="G776">
        <v>0</v>
      </c>
      <c r="H776">
        <v>0</v>
      </c>
      <c r="I776" t="s">
        <v>883</v>
      </c>
      <c r="J776" s="1">
        <v>17139.169999999998</v>
      </c>
      <c r="K776" s="1">
        <v>-10970.6</v>
      </c>
      <c r="L776" s="1">
        <v>-28109.77</v>
      </c>
    </row>
    <row r="777" spans="1:12" x14ac:dyDescent="0.25">
      <c r="A777">
        <v>40</v>
      </c>
      <c r="B777">
        <v>18</v>
      </c>
      <c r="C777" t="s">
        <v>636</v>
      </c>
      <c r="D777" t="s">
        <v>640</v>
      </c>
      <c r="E777">
        <v>104</v>
      </c>
      <c r="F777">
        <v>0</v>
      </c>
      <c r="G777">
        <v>0</v>
      </c>
      <c r="H777">
        <v>0</v>
      </c>
      <c r="I777" t="s">
        <v>883</v>
      </c>
      <c r="J777" s="1">
        <v>17139.169999999998</v>
      </c>
      <c r="K777" s="1">
        <v>14.18</v>
      </c>
      <c r="L777" s="1">
        <v>-17124.990000000002</v>
      </c>
    </row>
    <row r="778" spans="1:12" x14ac:dyDescent="0.25">
      <c r="A778">
        <v>40</v>
      </c>
      <c r="B778">
        <v>18</v>
      </c>
      <c r="C778" t="s">
        <v>639</v>
      </c>
      <c r="D778" t="s">
        <v>637</v>
      </c>
      <c r="E778">
        <v>512</v>
      </c>
      <c r="F778">
        <v>0</v>
      </c>
      <c r="G778">
        <v>0</v>
      </c>
      <c r="H778">
        <v>0</v>
      </c>
      <c r="I778" t="s">
        <v>884</v>
      </c>
      <c r="J778" s="1">
        <v>0</v>
      </c>
      <c r="K778" s="1">
        <v>0</v>
      </c>
      <c r="L778" s="1">
        <v>0</v>
      </c>
    </row>
    <row r="779" spans="1:12" x14ac:dyDescent="0.25">
      <c r="A779">
        <v>40</v>
      </c>
      <c r="B779">
        <v>18</v>
      </c>
      <c r="C779" t="s">
        <v>639</v>
      </c>
      <c r="D779" t="s">
        <v>637</v>
      </c>
      <c r="E779">
        <v>600</v>
      </c>
      <c r="F779">
        <v>11</v>
      </c>
      <c r="G779">
        <v>1</v>
      </c>
      <c r="H779">
        <v>1</v>
      </c>
      <c r="I779" t="s">
        <v>885</v>
      </c>
      <c r="J779" s="1">
        <v>0</v>
      </c>
      <c r="K779" s="1">
        <v>0</v>
      </c>
      <c r="L779" s="1">
        <v>0</v>
      </c>
    </row>
    <row r="780" spans="1:12" x14ac:dyDescent="0.25">
      <c r="A780">
        <v>40</v>
      </c>
      <c r="B780">
        <v>18</v>
      </c>
      <c r="C780" t="s">
        <v>639</v>
      </c>
      <c r="D780" t="s">
        <v>637</v>
      </c>
      <c r="E780">
        <v>600</v>
      </c>
      <c r="F780">
        <v>11</v>
      </c>
      <c r="G780">
        <v>99</v>
      </c>
      <c r="H780">
        <v>0</v>
      </c>
      <c r="I780" t="s">
        <v>361</v>
      </c>
      <c r="J780" s="1">
        <v>0</v>
      </c>
      <c r="K780" s="1">
        <v>10984.78</v>
      </c>
      <c r="L780" s="1">
        <v>10984.78</v>
      </c>
    </row>
    <row r="781" spans="1:12" x14ac:dyDescent="0.25">
      <c r="A781">
        <v>40</v>
      </c>
      <c r="B781">
        <v>18</v>
      </c>
      <c r="C781" t="s">
        <v>636</v>
      </c>
      <c r="D781" t="s">
        <v>640</v>
      </c>
      <c r="E781">
        <v>630</v>
      </c>
      <c r="F781">
        <v>11</v>
      </c>
      <c r="G781">
        <v>1</v>
      </c>
      <c r="H781">
        <v>4</v>
      </c>
      <c r="I781" t="s">
        <v>886</v>
      </c>
      <c r="J781" s="1">
        <v>0</v>
      </c>
      <c r="K781" s="1">
        <v>0</v>
      </c>
      <c r="L781" s="1">
        <v>0</v>
      </c>
    </row>
    <row r="782" spans="1:12" x14ac:dyDescent="0.25">
      <c r="A782">
        <v>40</v>
      </c>
      <c r="B782">
        <v>18</v>
      </c>
      <c r="C782" t="s">
        <v>636</v>
      </c>
      <c r="D782" t="s">
        <v>640</v>
      </c>
      <c r="E782">
        <v>630</v>
      </c>
      <c r="F782">
        <v>11</v>
      </c>
      <c r="G782">
        <v>99</v>
      </c>
      <c r="H782">
        <v>0</v>
      </c>
      <c r="I782" t="s">
        <v>473</v>
      </c>
      <c r="J782" s="1">
        <v>0</v>
      </c>
      <c r="K782" s="1">
        <v>0</v>
      </c>
      <c r="L782" s="1">
        <v>0</v>
      </c>
    </row>
    <row r="783" spans="1:12" x14ac:dyDescent="0.25">
      <c r="A783">
        <v>40</v>
      </c>
      <c r="B783">
        <v>18</v>
      </c>
      <c r="C783" t="s">
        <v>636</v>
      </c>
      <c r="D783" t="s">
        <v>637</v>
      </c>
      <c r="E783">
        <v>630</v>
      </c>
      <c r="F783">
        <v>11</v>
      </c>
      <c r="G783">
        <v>99</v>
      </c>
      <c r="H783">
        <v>2</v>
      </c>
      <c r="J783" s="1">
        <v>0</v>
      </c>
      <c r="K783" s="1">
        <v>0</v>
      </c>
      <c r="L783" s="1">
        <v>0</v>
      </c>
    </row>
    <row r="784" spans="1:12" x14ac:dyDescent="0.25">
      <c r="A784">
        <v>40</v>
      </c>
      <c r="B784">
        <v>18</v>
      </c>
      <c r="C784" t="s">
        <v>636</v>
      </c>
      <c r="D784" t="s">
        <v>640</v>
      </c>
      <c r="E784">
        <v>632</v>
      </c>
      <c r="F784">
        <v>11</v>
      </c>
      <c r="G784">
        <v>1</v>
      </c>
      <c r="H784">
        <v>4</v>
      </c>
      <c r="I784" t="s">
        <v>886</v>
      </c>
      <c r="J784" s="1">
        <v>0</v>
      </c>
      <c r="K784" s="1">
        <v>0</v>
      </c>
      <c r="L784" s="1">
        <v>0</v>
      </c>
    </row>
    <row r="785" spans="1:12" x14ac:dyDescent="0.25">
      <c r="A785">
        <v>40</v>
      </c>
      <c r="B785">
        <v>18</v>
      </c>
      <c r="C785" t="s">
        <v>639</v>
      </c>
      <c r="D785" t="s">
        <v>637</v>
      </c>
      <c r="E785">
        <v>642</v>
      </c>
      <c r="F785">
        <v>11</v>
      </c>
      <c r="G785">
        <v>1</v>
      </c>
      <c r="H785">
        <v>1</v>
      </c>
      <c r="I785" t="s">
        <v>885</v>
      </c>
      <c r="J785" s="1">
        <v>0</v>
      </c>
      <c r="K785" s="1">
        <v>0</v>
      </c>
      <c r="L785" s="1">
        <v>0</v>
      </c>
    </row>
    <row r="786" spans="1:12" x14ac:dyDescent="0.25">
      <c r="A786">
        <v>40</v>
      </c>
      <c r="B786">
        <v>18</v>
      </c>
      <c r="C786" t="s">
        <v>639</v>
      </c>
      <c r="D786" t="s">
        <v>637</v>
      </c>
      <c r="E786">
        <v>649</v>
      </c>
      <c r="F786">
        <v>11</v>
      </c>
      <c r="G786">
        <v>1</v>
      </c>
      <c r="H786">
        <v>1</v>
      </c>
      <c r="I786" t="s">
        <v>885</v>
      </c>
      <c r="J786" s="1">
        <v>0</v>
      </c>
      <c r="K786" s="1">
        <v>0</v>
      </c>
      <c r="L786" s="1">
        <v>0</v>
      </c>
    </row>
    <row r="787" spans="1:12" x14ac:dyDescent="0.25">
      <c r="A787">
        <v>40</v>
      </c>
      <c r="B787">
        <v>18</v>
      </c>
      <c r="D787" t="s">
        <v>632</v>
      </c>
      <c r="E787">
        <v>0</v>
      </c>
      <c r="F787">
        <v>0</v>
      </c>
      <c r="G787">
        <v>0</v>
      </c>
      <c r="H787">
        <v>0</v>
      </c>
      <c r="I787" t="s">
        <v>887</v>
      </c>
      <c r="J787" s="1">
        <v>0</v>
      </c>
      <c r="K787" s="1">
        <v>0</v>
      </c>
      <c r="L787" s="1">
        <v>0</v>
      </c>
    </row>
    <row r="788" spans="1:12" x14ac:dyDescent="0.25">
      <c r="A788">
        <v>40</v>
      </c>
      <c r="B788">
        <v>18</v>
      </c>
      <c r="C788" t="s">
        <v>636</v>
      </c>
      <c r="D788" t="s">
        <v>640</v>
      </c>
      <c r="E788">
        <v>105</v>
      </c>
      <c r="F788">
        <v>0</v>
      </c>
      <c r="G788">
        <v>0</v>
      </c>
      <c r="H788">
        <v>0</v>
      </c>
      <c r="I788" t="s">
        <v>887</v>
      </c>
      <c r="J788" s="1">
        <v>0</v>
      </c>
      <c r="K788" s="1">
        <v>0</v>
      </c>
      <c r="L788" s="1">
        <v>0</v>
      </c>
    </row>
    <row r="789" spans="1:12" x14ac:dyDescent="0.25">
      <c r="A789">
        <v>40</v>
      </c>
      <c r="B789">
        <v>18</v>
      </c>
      <c r="C789" t="s">
        <v>636</v>
      </c>
      <c r="D789" t="s">
        <v>640</v>
      </c>
      <c r="E789">
        <v>197</v>
      </c>
      <c r="F789">
        <v>2</v>
      </c>
      <c r="G789">
        <v>0</v>
      </c>
      <c r="H789">
        <v>0</v>
      </c>
      <c r="I789" t="s">
        <v>888</v>
      </c>
      <c r="J789" s="1">
        <v>0</v>
      </c>
      <c r="K789" s="1">
        <v>0</v>
      </c>
      <c r="L789" s="1">
        <v>0</v>
      </c>
    </row>
    <row r="790" spans="1:12" x14ac:dyDescent="0.25">
      <c r="A790">
        <v>40</v>
      </c>
      <c r="B790">
        <v>18</v>
      </c>
      <c r="C790" t="s">
        <v>639</v>
      </c>
      <c r="D790" t="s">
        <v>637</v>
      </c>
      <c r="E790">
        <v>397</v>
      </c>
      <c r="F790">
        <v>2</v>
      </c>
      <c r="G790">
        <v>0</v>
      </c>
      <c r="H790">
        <v>0</v>
      </c>
      <c r="I790" t="s">
        <v>889</v>
      </c>
      <c r="J790" s="1">
        <v>0</v>
      </c>
      <c r="K790" s="1">
        <v>0</v>
      </c>
      <c r="L790" s="1">
        <v>0</v>
      </c>
    </row>
    <row r="791" spans="1:12" x14ac:dyDescent="0.25">
      <c r="A791">
        <v>40</v>
      </c>
      <c r="B791">
        <v>18</v>
      </c>
      <c r="C791" t="s">
        <v>639</v>
      </c>
      <c r="D791" t="s">
        <v>637</v>
      </c>
      <c r="E791">
        <v>600</v>
      </c>
      <c r="F791">
        <v>11</v>
      </c>
      <c r="G791">
        <v>1</v>
      </c>
      <c r="H791">
        <v>2</v>
      </c>
      <c r="I791" t="s">
        <v>890</v>
      </c>
      <c r="J791" s="1">
        <v>0</v>
      </c>
      <c r="K791" s="1">
        <v>0</v>
      </c>
      <c r="L791" s="1">
        <v>0</v>
      </c>
    </row>
    <row r="792" spans="1:12" x14ac:dyDescent="0.25">
      <c r="A792">
        <v>40</v>
      </c>
      <c r="B792">
        <v>18</v>
      </c>
      <c r="C792" t="s">
        <v>639</v>
      </c>
      <c r="D792" t="s">
        <v>637</v>
      </c>
      <c r="E792">
        <v>600</v>
      </c>
      <c r="F792">
        <v>11</v>
      </c>
      <c r="G792">
        <v>1</v>
      </c>
      <c r="H792">
        <v>99</v>
      </c>
      <c r="I792" t="s">
        <v>891</v>
      </c>
      <c r="J792" s="1">
        <v>0</v>
      </c>
      <c r="K792" s="1">
        <v>0</v>
      </c>
      <c r="L792" s="1">
        <v>0</v>
      </c>
    </row>
    <row r="793" spans="1:12" x14ac:dyDescent="0.25">
      <c r="A793">
        <v>40</v>
      </c>
      <c r="B793">
        <v>18</v>
      </c>
      <c r="C793" t="s">
        <v>636</v>
      </c>
      <c r="D793" t="s">
        <v>640</v>
      </c>
      <c r="E793">
        <v>630</v>
      </c>
      <c r="F793">
        <v>11</v>
      </c>
      <c r="G793">
        <v>1</v>
      </c>
      <c r="H793">
        <v>1</v>
      </c>
      <c r="J793" s="1">
        <v>0</v>
      </c>
      <c r="K793" s="1">
        <v>0</v>
      </c>
      <c r="L793" s="1">
        <v>0</v>
      </c>
    </row>
    <row r="794" spans="1:12" x14ac:dyDescent="0.25">
      <c r="A794">
        <v>40</v>
      </c>
      <c r="B794">
        <v>18</v>
      </c>
      <c r="C794" t="s">
        <v>636</v>
      </c>
      <c r="D794" t="s">
        <v>640</v>
      </c>
      <c r="E794">
        <v>630</v>
      </c>
      <c r="F794">
        <v>11</v>
      </c>
      <c r="G794">
        <v>1</v>
      </c>
      <c r="H794">
        <v>2</v>
      </c>
      <c r="J794" s="1">
        <v>0</v>
      </c>
      <c r="K794" s="1">
        <v>0</v>
      </c>
      <c r="L794" s="1">
        <v>0</v>
      </c>
    </row>
    <row r="795" spans="1:12" x14ac:dyDescent="0.25">
      <c r="A795">
        <v>40</v>
      </c>
      <c r="B795">
        <v>18</v>
      </c>
      <c r="C795" t="s">
        <v>636</v>
      </c>
      <c r="D795" t="s">
        <v>640</v>
      </c>
      <c r="E795">
        <v>630</v>
      </c>
      <c r="F795">
        <v>11</v>
      </c>
      <c r="G795">
        <v>1</v>
      </c>
      <c r="H795">
        <v>5</v>
      </c>
      <c r="I795" t="s">
        <v>892</v>
      </c>
      <c r="J795" s="1">
        <v>0</v>
      </c>
      <c r="K795" s="1">
        <v>0</v>
      </c>
      <c r="L795" s="1">
        <v>0</v>
      </c>
    </row>
    <row r="796" spans="1:12" x14ac:dyDescent="0.25">
      <c r="A796">
        <v>40</v>
      </c>
      <c r="B796">
        <v>18</v>
      </c>
      <c r="C796" t="s">
        <v>636</v>
      </c>
      <c r="D796" t="s">
        <v>640</v>
      </c>
      <c r="E796">
        <v>630</v>
      </c>
      <c r="F796">
        <v>11</v>
      </c>
      <c r="G796">
        <v>1</v>
      </c>
      <c r="H796">
        <v>99</v>
      </c>
      <c r="I796" t="s">
        <v>893</v>
      </c>
      <c r="J796" s="1">
        <v>0</v>
      </c>
      <c r="K796" s="1">
        <v>0</v>
      </c>
      <c r="L796" s="1">
        <v>0</v>
      </c>
    </row>
    <row r="797" spans="1:12" x14ac:dyDescent="0.25">
      <c r="A797">
        <v>40</v>
      </c>
      <c r="B797">
        <v>18</v>
      </c>
      <c r="C797" t="s">
        <v>636</v>
      </c>
      <c r="D797" t="s">
        <v>640</v>
      </c>
      <c r="E797">
        <v>632</v>
      </c>
      <c r="F797">
        <v>11</v>
      </c>
      <c r="G797">
        <v>1</v>
      </c>
      <c r="H797">
        <v>1</v>
      </c>
      <c r="J797" s="1">
        <v>0</v>
      </c>
      <c r="K797" s="1">
        <v>0</v>
      </c>
      <c r="L797" s="1">
        <v>0</v>
      </c>
    </row>
    <row r="798" spans="1:12" x14ac:dyDescent="0.25">
      <c r="A798">
        <v>40</v>
      </c>
      <c r="B798">
        <v>18</v>
      </c>
      <c r="C798" t="s">
        <v>636</v>
      </c>
      <c r="D798" t="s">
        <v>640</v>
      </c>
      <c r="E798">
        <v>632</v>
      </c>
      <c r="F798">
        <v>11</v>
      </c>
      <c r="G798">
        <v>1</v>
      </c>
      <c r="H798">
        <v>2</v>
      </c>
      <c r="J798" s="1">
        <v>0</v>
      </c>
      <c r="K798" s="1">
        <v>0</v>
      </c>
      <c r="L798" s="1">
        <v>0</v>
      </c>
    </row>
    <row r="799" spans="1:12" x14ac:dyDescent="0.25">
      <c r="A799">
        <v>40</v>
      </c>
      <c r="B799">
        <v>18</v>
      </c>
      <c r="C799" t="s">
        <v>636</v>
      </c>
      <c r="D799" t="s">
        <v>640</v>
      </c>
      <c r="E799">
        <v>632</v>
      </c>
      <c r="F799">
        <v>11</v>
      </c>
      <c r="G799">
        <v>1</v>
      </c>
      <c r="H799">
        <v>5</v>
      </c>
      <c r="I799" t="s">
        <v>892</v>
      </c>
      <c r="J799" s="1">
        <v>0</v>
      </c>
      <c r="K799" s="1">
        <v>0</v>
      </c>
      <c r="L799" s="1">
        <v>0</v>
      </c>
    </row>
    <row r="800" spans="1:12" x14ac:dyDescent="0.25">
      <c r="A800">
        <v>40</v>
      </c>
      <c r="B800">
        <v>18</v>
      </c>
      <c r="C800" t="s">
        <v>636</v>
      </c>
      <c r="D800" t="s">
        <v>640</v>
      </c>
      <c r="E800">
        <v>632</v>
      </c>
      <c r="F800">
        <v>11</v>
      </c>
      <c r="G800">
        <v>1</v>
      </c>
      <c r="H800">
        <v>99</v>
      </c>
      <c r="I800" t="s">
        <v>893</v>
      </c>
      <c r="J800" s="1">
        <v>0</v>
      </c>
      <c r="K800" s="1">
        <v>0</v>
      </c>
      <c r="L800" s="1">
        <v>0</v>
      </c>
    </row>
    <row r="801" spans="1:12" x14ac:dyDescent="0.25">
      <c r="A801">
        <v>40</v>
      </c>
      <c r="B801">
        <v>18</v>
      </c>
      <c r="C801" t="s">
        <v>636</v>
      </c>
      <c r="D801" t="s">
        <v>640</v>
      </c>
      <c r="E801">
        <v>632</v>
      </c>
      <c r="F801">
        <v>11</v>
      </c>
      <c r="G801">
        <v>99</v>
      </c>
      <c r="H801">
        <v>0</v>
      </c>
      <c r="I801" t="s">
        <v>473</v>
      </c>
      <c r="J801" s="1">
        <v>0</v>
      </c>
      <c r="K801" s="1">
        <v>0</v>
      </c>
      <c r="L801" s="1">
        <v>0</v>
      </c>
    </row>
    <row r="802" spans="1:12" x14ac:dyDescent="0.25">
      <c r="A802">
        <v>40</v>
      </c>
      <c r="B802">
        <v>18</v>
      </c>
      <c r="C802" t="s">
        <v>639</v>
      </c>
      <c r="D802" t="s">
        <v>637</v>
      </c>
      <c r="E802">
        <v>642</v>
      </c>
      <c r="F802">
        <v>11</v>
      </c>
      <c r="G802">
        <v>1</v>
      </c>
      <c r="H802">
        <v>2</v>
      </c>
      <c r="I802" t="s">
        <v>890</v>
      </c>
      <c r="J802" s="1">
        <v>0</v>
      </c>
      <c r="K802" s="1">
        <v>0</v>
      </c>
      <c r="L802" s="1">
        <v>0</v>
      </c>
    </row>
    <row r="803" spans="1:12" x14ac:dyDescent="0.25">
      <c r="A803">
        <v>40</v>
      </c>
      <c r="B803">
        <v>18</v>
      </c>
      <c r="C803" t="s">
        <v>639</v>
      </c>
      <c r="D803" t="s">
        <v>637</v>
      </c>
      <c r="E803">
        <v>642</v>
      </c>
      <c r="F803">
        <v>11</v>
      </c>
      <c r="G803">
        <v>1</v>
      </c>
      <c r="H803">
        <v>99</v>
      </c>
      <c r="I803" t="s">
        <v>891</v>
      </c>
      <c r="J803" s="1">
        <v>0</v>
      </c>
      <c r="K803" s="1">
        <v>0</v>
      </c>
      <c r="L803" s="1">
        <v>0</v>
      </c>
    </row>
    <row r="804" spans="1:12" x14ac:dyDescent="0.25">
      <c r="A804">
        <v>40</v>
      </c>
      <c r="B804">
        <v>18</v>
      </c>
      <c r="C804" t="s">
        <v>639</v>
      </c>
      <c r="D804" t="s">
        <v>637</v>
      </c>
      <c r="E804">
        <v>642</v>
      </c>
      <c r="F804">
        <v>11</v>
      </c>
      <c r="G804">
        <v>99</v>
      </c>
      <c r="H804">
        <v>0</v>
      </c>
      <c r="I804" t="s">
        <v>361</v>
      </c>
      <c r="J804" s="1">
        <v>0</v>
      </c>
      <c r="K804" s="1">
        <v>0</v>
      </c>
      <c r="L804" s="1">
        <v>0</v>
      </c>
    </row>
    <row r="805" spans="1:12" x14ac:dyDescent="0.25">
      <c r="A805">
        <v>40</v>
      </c>
      <c r="B805">
        <v>18</v>
      </c>
      <c r="C805" t="s">
        <v>639</v>
      </c>
      <c r="D805" t="s">
        <v>637</v>
      </c>
      <c r="E805">
        <v>649</v>
      </c>
      <c r="F805">
        <v>11</v>
      </c>
      <c r="G805">
        <v>1</v>
      </c>
      <c r="H805">
        <v>2</v>
      </c>
      <c r="I805" t="s">
        <v>890</v>
      </c>
      <c r="J805" s="1">
        <v>0</v>
      </c>
      <c r="K805" s="1">
        <v>0</v>
      </c>
      <c r="L805" s="1">
        <v>0</v>
      </c>
    </row>
    <row r="806" spans="1:12" x14ac:dyDescent="0.25">
      <c r="A806">
        <v>40</v>
      </c>
      <c r="B806">
        <v>18</v>
      </c>
      <c r="C806" t="s">
        <v>639</v>
      </c>
      <c r="D806" t="s">
        <v>637</v>
      </c>
      <c r="E806">
        <v>649</v>
      </c>
      <c r="F806">
        <v>11</v>
      </c>
      <c r="G806">
        <v>1</v>
      </c>
      <c r="H806">
        <v>99</v>
      </c>
      <c r="I806" t="s">
        <v>891</v>
      </c>
      <c r="J806" s="1">
        <v>0</v>
      </c>
      <c r="K806" s="1">
        <v>0</v>
      </c>
      <c r="L806" s="1">
        <v>0</v>
      </c>
    </row>
    <row r="807" spans="1:12" x14ac:dyDescent="0.25">
      <c r="A807">
        <v>40</v>
      </c>
      <c r="B807">
        <v>18</v>
      </c>
      <c r="C807" t="s">
        <v>639</v>
      </c>
      <c r="D807" t="s">
        <v>637</v>
      </c>
      <c r="E807">
        <v>649</v>
      </c>
      <c r="F807">
        <v>11</v>
      </c>
      <c r="G807">
        <v>99</v>
      </c>
      <c r="H807">
        <v>0</v>
      </c>
      <c r="I807" t="s">
        <v>361</v>
      </c>
      <c r="J807" s="1">
        <v>0</v>
      </c>
      <c r="K807" s="1">
        <v>0</v>
      </c>
      <c r="L807" s="1">
        <v>0</v>
      </c>
    </row>
    <row r="808" spans="1:12" x14ac:dyDescent="0.25">
      <c r="A808">
        <v>40</v>
      </c>
      <c r="B808">
        <v>18</v>
      </c>
      <c r="C808" t="s">
        <v>636</v>
      </c>
      <c r="D808" t="s">
        <v>632</v>
      </c>
      <c r="E808">
        <v>106</v>
      </c>
      <c r="F808">
        <v>0</v>
      </c>
      <c r="G808">
        <v>0</v>
      </c>
      <c r="H808">
        <v>0</v>
      </c>
      <c r="I808" t="s">
        <v>894</v>
      </c>
      <c r="J808" s="1">
        <v>0</v>
      </c>
      <c r="K808" s="1">
        <v>0</v>
      </c>
      <c r="L808" s="1">
        <v>0</v>
      </c>
    </row>
    <row r="809" spans="1:12" x14ac:dyDescent="0.25">
      <c r="A809">
        <v>40</v>
      </c>
      <c r="B809">
        <v>18</v>
      </c>
      <c r="D809" t="s">
        <v>632</v>
      </c>
      <c r="E809">
        <v>0</v>
      </c>
      <c r="F809">
        <v>0</v>
      </c>
      <c r="G809">
        <v>0</v>
      </c>
      <c r="H809">
        <v>0</v>
      </c>
      <c r="I809" t="s">
        <v>895</v>
      </c>
      <c r="J809" s="1">
        <v>0</v>
      </c>
      <c r="K809" s="1">
        <v>0</v>
      </c>
      <c r="L809" s="1">
        <v>0</v>
      </c>
    </row>
    <row r="810" spans="1:12" x14ac:dyDescent="0.25">
      <c r="A810">
        <v>40</v>
      </c>
      <c r="B810">
        <v>18</v>
      </c>
      <c r="C810" t="s">
        <v>636</v>
      </c>
      <c r="D810" t="s">
        <v>640</v>
      </c>
      <c r="E810">
        <v>107</v>
      </c>
      <c r="F810">
        <v>0</v>
      </c>
      <c r="G810">
        <v>0</v>
      </c>
      <c r="H810">
        <v>0</v>
      </c>
      <c r="I810" t="s">
        <v>895</v>
      </c>
      <c r="J810" s="1">
        <v>0</v>
      </c>
      <c r="K810" s="1">
        <v>0</v>
      </c>
      <c r="L810" s="1">
        <v>0</v>
      </c>
    </row>
    <row r="811" spans="1:12" x14ac:dyDescent="0.25">
      <c r="A811">
        <v>40</v>
      </c>
      <c r="B811">
        <v>18</v>
      </c>
      <c r="C811" t="s">
        <v>639</v>
      </c>
      <c r="D811" t="s">
        <v>637</v>
      </c>
      <c r="E811">
        <v>600</v>
      </c>
      <c r="F811">
        <v>11</v>
      </c>
      <c r="G811">
        <v>1</v>
      </c>
      <c r="H811">
        <v>3</v>
      </c>
      <c r="I811" t="s">
        <v>896</v>
      </c>
      <c r="J811" s="1">
        <v>0</v>
      </c>
      <c r="K811" s="1">
        <v>0</v>
      </c>
      <c r="L811" s="1">
        <v>0</v>
      </c>
    </row>
    <row r="812" spans="1:12" x14ac:dyDescent="0.25">
      <c r="A812">
        <v>40</v>
      </c>
      <c r="B812">
        <v>18</v>
      </c>
      <c r="C812" t="s">
        <v>636</v>
      </c>
      <c r="D812" t="s">
        <v>640</v>
      </c>
      <c r="E812">
        <v>630</v>
      </c>
      <c r="F812">
        <v>11</v>
      </c>
      <c r="G812">
        <v>1</v>
      </c>
      <c r="H812">
        <v>7</v>
      </c>
      <c r="I812" t="s">
        <v>897</v>
      </c>
      <c r="J812" s="1">
        <v>0</v>
      </c>
      <c r="K812" s="1">
        <v>0</v>
      </c>
      <c r="L812" s="1">
        <v>0</v>
      </c>
    </row>
    <row r="813" spans="1:12" x14ac:dyDescent="0.25">
      <c r="A813">
        <v>40</v>
      </c>
      <c r="B813">
        <v>18</v>
      </c>
      <c r="C813" t="s">
        <v>636</v>
      </c>
      <c r="D813" t="s">
        <v>640</v>
      </c>
      <c r="E813">
        <v>632</v>
      </c>
      <c r="F813">
        <v>11</v>
      </c>
      <c r="G813">
        <v>1</v>
      </c>
      <c r="H813">
        <v>7</v>
      </c>
      <c r="I813" t="s">
        <v>897</v>
      </c>
      <c r="J813" s="1">
        <v>0</v>
      </c>
      <c r="K813" s="1">
        <v>0</v>
      </c>
      <c r="L813" s="1">
        <v>0</v>
      </c>
    </row>
    <row r="814" spans="1:12" x14ac:dyDescent="0.25">
      <c r="A814">
        <v>40</v>
      </c>
      <c r="B814">
        <v>18</v>
      </c>
      <c r="C814" t="s">
        <v>639</v>
      </c>
      <c r="D814" t="s">
        <v>637</v>
      </c>
      <c r="E814">
        <v>642</v>
      </c>
      <c r="F814">
        <v>11</v>
      </c>
      <c r="G814">
        <v>1</v>
      </c>
      <c r="H814">
        <v>3</v>
      </c>
      <c r="I814" t="s">
        <v>896</v>
      </c>
      <c r="J814" s="1">
        <v>0</v>
      </c>
      <c r="K814" s="1">
        <v>0</v>
      </c>
      <c r="L814" s="1">
        <v>0</v>
      </c>
    </row>
    <row r="815" spans="1:12" x14ac:dyDescent="0.25">
      <c r="A815">
        <v>40</v>
      </c>
      <c r="B815">
        <v>18</v>
      </c>
      <c r="C815" t="s">
        <v>639</v>
      </c>
      <c r="D815" t="s">
        <v>637</v>
      </c>
      <c r="E815">
        <v>649</v>
      </c>
      <c r="F815">
        <v>11</v>
      </c>
      <c r="G815">
        <v>1</v>
      </c>
      <c r="H815">
        <v>3</v>
      </c>
      <c r="I815" t="s">
        <v>896</v>
      </c>
      <c r="J815" s="1">
        <v>0</v>
      </c>
      <c r="K815" s="1">
        <v>0</v>
      </c>
      <c r="L815" s="1">
        <v>0</v>
      </c>
    </row>
    <row r="816" spans="1:12" x14ac:dyDescent="0.25">
      <c r="A816">
        <v>40</v>
      </c>
      <c r="B816">
        <v>18</v>
      </c>
      <c r="D816" t="s">
        <v>632</v>
      </c>
      <c r="E816">
        <v>0</v>
      </c>
      <c r="F816">
        <v>0</v>
      </c>
      <c r="G816">
        <v>0</v>
      </c>
      <c r="H816">
        <v>0</v>
      </c>
      <c r="I816" t="s">
        <v>898</v>
      </c>
      <c r="J816" s="1">
        <v>922220.56</v>
      </c>
      <c r="K816" s="1">
        <v>1295473.18</v>
      </c>
      <c r="L816" s="1">
        <v>373252.62</v>
      </c>
    </row>
    <row r="817" spans="1:12" x14ac:dyDescent="0.25">
      <c r="A817">
        <v>40</v>
      </c>
      <c r="B817">
        <v>18</v>
      </c>
      <c r="C817" t="s">
        <v>636</v>
      </c>
      <c r="D817" t="s">
        <v>640</v>
      </c>
      <c r="E817">
        <v>108</v>
      </c>
      <c r="F817">
        <v>0</v>
      </c>
      <c r="G817">
        <v>0</v>
      </c>
      <c r="H817">
        <v>0</v>
      </c>
      <c r="I817" t="s">
        <v>898</v>
      </c>
      <c r="J817" s="1">
        <v>922220.56</v>
      </c>
      <c r="K817" s="1">
        <v>1295473.18</v>
      </c>
      <c r="L817" s="1">
        <v>373252.62</v>
      </c>
    </row>
    <row r="818" spans="1:12" x14ac:dyDescent="0.25">
      <c r="A818">
        <v>40</v>
      </c>
      <c r="B818">
        <v>18</v>
      </c>
      <c r="C818" t="s">
        <v>636</v>
      </c>
      <c r="D818" t="s">
        <v>632</v>
      </c>
      <c r="E818">
        <v>109</v>
      </c>
      <c r="F818">
        <v>0</v>
      </c>
      <c r="G818">
        <v>0</v>
      </c>
      <c r="H818">
        <v>0</v>
      </c>
      <c r="I818" t="s">
        <v>899</v>
      </c>
      <c r="J818" s="1">
        <v>6511215.0599999996</v>
      </c>
      <c r="K818" s="1">
        <v>3057936.65</v>
      </c>
      <c r="L818" s="1">
        <v>-3453278.41</v>
      </c>
    </row>
    <row r="819" spans="1:12" x14ac:dyDescent="0.25">
      <c r="J819" s="1">
        <f>SUM(J2:J818)</f>
        <v>11985859605.830002</v>
      </c>
      <c r="K819" s="1">
        <f t="shared" ref="K819:L819" si="0">SUM(K2:K818)</f>
        <v>18801641875.319996</v>
      </c>
      <c r="L819" s="1">
        <f t="shared" si="0"/>
        <v>6815782269.4899988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6"/>
  <sheetViews>
    <sheetView workbookViewId="0">
      <selection activeCell="B72" sqref="B72"/>
    </sheetView>
  </sheetViews>
  <sheetFormatPr defaultRowHeight="15" x14ac:dyDescent="0.25"/>
  <cols>
    <col min="2" max="2" width="24.5703125" customWidth="1"/>
    <col min="7" max="7" width="15.42578125" style="1" bestFit="1" customWidth="1"/>
    <col min="8" max="8" width="12.42578125" bestFit="1" customWidth="1"/>
    <col min="10" max="10" width="12.42578125" customWidth="1"/>
    <col min="15" max="15" width="13.85546875" style="1" bestFit="1" customWidth="1"/>
    <col min="16" max="16" width="15.42578125" style="1" bestFit="1" customWidth="1"/>
    <col min="17" max="17" width="17.140625" customWidth="1"/>
  </cols>
  <sheetData>
    <row r="1" spans="2:17" x14ac:dyDescent="0.25">
      <c r="B1" s="4" t="s">
        <v>930</v>
      </c>
      <c r="C1" s="4" t="s">
        <v>923</v>
      </c>
      <c r="J1" s="4" t="s">
        <v>931</v>
      </c>
    </row>
    <row r="2" spans="2:17" x14ac:dyDescent="0.25">
      <c r="B2">
        <v>500</v>
      </c>
      <c r="C2">
        <v>2</v>
      </c>
      <c r="D2">
        <v>1</v>
      </c>
      <c r="E2">
        <v>1</v>
      </c>
      <c r="F2" t="s">
        <v>723</v>
      </c>
      <c r="G2" s="1">
        <v>0</v>
      </c>
      <c r="I2">
        <v>500</v>
      </c>
      <c r="J2">
        <v>1</v>
      </c>
      <c r="K2">
        <v>1</v>
      </c>
      <c r="L2">
        <v>0</v>
      </c>
      <c r="M2">
        <v>0</v>
      </c>
      <c r="N2" t="s">
        <v>309</v>
      </c>
      <c r="O2" s="1">
        <v>31117940.100000001</v>
      </c>
      <c r="P2" s="1">
        <v>45710026.75</v>
      </c>
      <c r="Q2" s="1">
        <f>P2-O2</f>
        <v>14592086.649999999</v>
      </c>
    </row>
    <row r="3" spans="2:17" x14ac:dyDescent="0.25">
      <c r="B3">
        <v>500</v>
      </c>
      <c r="C3">
        <v>2</v>
      </c>
      <c r="D3">
        <v>1</v>
      </c>
      <c r="E3">
        <v>2</v>
      </c>
      <c r="F3" t="s">
        <v>723</v>
      </c>
      <c r="G3" s="1">
        <v>0</v>
      </c>
      <c r="I3">
        <v>500</v>
      </c>
      <c r="J3">
        <v>1</v>
      </c>
      <c r="K3">
        <v>9</v>
      </c>
      <c r="L3">
        <v>0</v>
      </c>
      <c r="M3">
        <v>0</v>
      </c>
      <c r="N3" t="s">
        <v>310</v>
      </c>
      <c r="O3" s="1">
        <v>53705192.100000001</v>
      </c>
      <c r="P3" s="1">
        <v>682364.42</v>
      </c>
      <c r="Q3" s="1">
        <f t="shared" ref="Q3:Q16" si="0">P3-O3</f>
        <v>-53022827.68</v>
      </c>
    </row>
    <row r="4" spans="2:17" x14ac:dyDescent="0.25">
      <c r="B4">
        <v>500</v>
      </c>
      <c r="C4">
        <v>2</v>
      </c>
      <c r="D4">
        <v>1</v>
      </c>
      <c r="E4">
        <v>3</v>
      </c>
      <c r="F4" t="s">
        <v>723</v>
      </c>
      <c r="G4" s="1">
        <v>0</v>
      </c>
      <c r="I4">
        <v>500</v>
      </c>
      <c r="J4">
        <v>2</v>
      </c>
      <c r="K4">
        <v>2</v>
      </c>
      <c r="L4">
        <v>1</v>
      </c>
      <c r="M4">
        <v>0</v>
      </c>
      <c r="N4" t="s">
        <v>311</v>
      </c>
      <c r="O4" s="1">
        <v>0</v>
      </c>
      <c r="P4" s="1">
        <v>1661579550.28</v>
      </c>
      <c r="Q4" s="12">
        <f t="shared" si="0"/>
        <v>1661579550.28</v>
      </c>
    </row>
    <row r="5" spans="2:17" x14ac:dyDescent="0.25">
      <c r="B5">
        <v>500</v>
      </c>
      <c r="C5">
        <v>2</v>
      </c>
      <c r="D5">
        <v>2</v>
      </c>
      <c r="E5">
        <v>1</v>
      </c>
      <c r="F5" t="s">
        <v>723</v>
      </c>
      <c r="G5" s="12">
        <v>1661579550.28</v>
      </c>
      <c r="I5">
        <v>500</v>
      </c>
      <c r="J5">
        <v>2</v>
      </c>
      <c r="K5">
        <v>2</v>
      </c>
      <c r="L5">
        <v>2</v>
      </c>
      <c r="M5">
        <v>0</v>
      </c>
      <c r="N5" t="s">
        <v>312</v>
      </c>
      <c r="O5" s="1">
        <v>0</v>
      </c>
      <c r="P5" s="1">
        <v>36179725.609999999</v>
      </c>
      <c r="Q5" s="12">
        <f t="shared" si="0"/>
        <v>36179725.609999999</v>
      </c>
    </row>
    <row r="6" spans="2:17" x14ac:dyDescent="0.25">
      <c r="B6">
        <v>500</v>
      </c>
      <c r="C6">
        <v>2</v>
      </c>
      <c r="D6">
        <v>2</v>
      </c>
      <c r="E6">
        <v>2</v>
      </c>
      <c r="F6" t="s">
        <v>723</v>
      </c>
      <c r="G6" s="12">
        <v>36179725.609999999</v>
      </c>
      <c r="I6">
        <v>500</v>
      </c>
      <c r="J6">
        <v>2</v>
      </c>
      <c r="K6">
        <v>3</v>
      </c>
      <c r="L6">
        <v>1</v>
      </c>
      <c r="M6">
        <v>0</v>
      </c>
      <c r="N6" t="s">
        <v>313</v>
      </c>
      <c r="O6" s="12">
        <v>398170.9</v>
      </c>
      <c r="P6" s="12">
        <v>186701.75</v>
      </c>
      <c r="Q6" s="12">
        <f t="shared" si="0"/>
        <v>-211469.15000000002</v>
      </c>
    </row>
    <row r="7" spans="2:17" x14ac:dyDescent="0.25">
      <c r="B7">
        <v>500</v>
      </c>
      <c r="C7">
        <v>2</v>
      </c>
      <c r="D7">
        <v>2</v>
      </c>
      <c r="E7">
        <v>3</v>
      </c>
      <c r="F7" t="s">
        <v>723</v>
      </c>
      <c r="G7" s="1">
        <v>0</v>
      </c>
      <c r="I7">
        <v>500</v>
      </c>
      <c r="J7">
        <v>2</v>
      </c>
      <c r="K7">
        <v>3</v>
      </c>
      <c r="L7">
        <v>3</v>
      </c>
      <c r="M7">
        <v>0</v>
      </c>
      <c r="N7" t="s">
        <v>314</v>
      </c>
      <c r="O7" s="12">
        <v>3046175.9</v>
      </c>
      <c r="P7" s="12">
        <v>7953341.3799999999</v>
      </c>
      <c r="Q7" s="12">
        <f t="shared" si="0"/>
        <v>4907165.4800000004</v>
      </c>
    </row>
    <row r="8" spans="2:17" x14ac:dyDescent="0.25">
      <c r="B8">
        <v>500</v>
      </c>
      <c r="C8">
        <v>2</v>
      </c>
      <c r="D8">
        <v>3</v>
      </c>
      <c r="E8">
        <v>1</v>
      </c>
      <c r="F8" t="s">
        <v>313</v>
      </c>
      <c r="G8" s="1">
        <v>0</v>
      </c>
      <c r="I8">
        <v>500</v>
      </c>
      <c r="J8">
        <v>2</v>
      </c>
      <c r="K8">
        <v>3</v>
      </c>
      <c r="L8">
        <v>4</v>
      </c>
      <c r="M8">
        <v>0</v>
      </c>
      <c r="N8" t="s">
        <v>315</v>
      </c>
      <c r="O8" s="13">
        <v>500058.31</v>
      </c>
      <c r="P8" s="13">
        <v>5296326.13</v>
      </c>
      <c r="Q8" s="12">
        <f t="shared" si="0"/>
        <v>4796267.82</v>
      </c>
    </row>
    <row r="9" spans="2:17" x14ac:dyDescent="0.25">
      <c r="B9">
        <v>500</v>
      </c>
      <c r="C9">
        <v>2</v>
      </c>
      <c r="D9">
        <v>3</v>
      </c>
      <c r="E9">
        <v>1</v>
      </c>
      <c r="F9" t="s">
        <v>313</v>
      </c>
      <c r="G9" s="12">
        <v>398170.9</v>
      </c>
      <c r="I9">
        <v>500</v>
      </c>
      <c r="J9">
        <v>2</v>
      </c>
      <c r="K9">
        <v>3</v>
      </c>
      <c r="L9">
        <v>5</v>
      </c>
      <c r="M9">
        <v>0</v>
      </c>
      <c r="N9" t="s">
        <v>195</v>
      </c>
      <c r="O9" s="12">
        <v>42922.13</v>
      </c>
      <c r="P9" s="12">
        <v>9524388.2699999996</v>
      </c>
      <c r="Q9" s="12">
        <f t="shared" si="0"/>
        <v>9481466.1399999987</v>
      </c>
    </row>
    <row r="10" spans="2:17" x14ac:dyDescent="0.25">
      <c r="B10">
        <v>500</v>
      </c>
      <c r="C10">
        <v>2</v>
      </c>
      <c r="D10">
        <v>3</v>
      </c>
      <c r="E10">
        <v>1</v>
      </c>
      <c r="F10" t="s">
        <v>723</v>
      </c>
      <c r="G10" s="1">
        <v>0</v>
      </c>
      <c r="I10">
        <v>500</v>
      </c>
      <c r="J10">
        <v>2</v>
      </c>
      <c r="K10">
        <v>3</v>
      </c>
      <c r="L10">
        <v>6</v>
      </c>
      <c r="M10">
        <v>0</v>
      </c>
      <c r="N10" t="s">
        <v>196</v>
      </c>
      <c r="O10" s="12">
        <v>15660.66</v>
      </c>
      <c r="P10" s="12">
        <v>27994923.920000002</v>
      </c>
      <c r="Q10" s="12">
        <f t="shared" si="0"/>
        <v>27979263.260000002</v>
      </c>
    </row>
    <row r="11" spans="2:17" x14ac:dyDescent="0.25">
      <c r="B11">
        <v>500</v>
      </c>
      <c r="C11">
        <v>2</v>
      </c>
      <c r="D11">
        <v>3</v>
      </c>
      <c r="E11">
        <v>1</v>
      </c>
      <c r="F11" t="s">
        <v>723</v>
      </c>
      <c r="G11" s="12">
        <v>186701.75</v>
      </c>
      <c r="I11">
        <v>500</v>
      </c>
      <c r="J11">
        <v>2</v>
      </c>
      <c r="K11">
        <v>3</v>
      </c>
      <c r="L11">
        <v>7</v>
      </c>
      <c r="M11">
        <v>0</v>
      </c>
      <c r="N11" t="s">
        <v>316</v>
      </c>
      <c r="O11" s="12">
        <v>319199.08</v>
      </c>
      <c r="P11" s="12">
        <v>1650</v>
      </c>
      <c r="Q11" s="12">
        <f t="shared" si="0"/>
        <v>-317549.08</v>
      </c>
    </row>
    <row r="12" spans="2:17" x14ac:dyDescent="0.25">
      <c r="B12">
        <v>500</v>
      </c>
      <c r="C12">
        <v>2</v>
      </c>
      <c r="D12">
        <v>3</v>
      </c>
      <c r="E12">
        <v>2</v>
      </c>
      <c r="F12" t="s">
        <v>696</v>
      </c>
      <c r="G12" s="1">
        <v>0</v>
      </c>
      <c r="I12">
        <v>500</v>
      </c>
      <c r="J12">
        <v>2</v>
      </c>
      <c r="K12">
        <v>3</v>
      </c>
      <c r="L12">
        <v>8</v>
      </c>
      <c r="M12">
        <v>0</v>
      </c>
      <c r="N12" t="s">
        <v>317</v>
      </c>
      <c r="O12" s="1">
        <v>0</v>
      </c>
      <c r="P12" s="12">
        <v>4113936.05</v>
      </c>
      <c r="Q12" s="12">
        <f t="shared" si="0"/>
        <v>4113936.05</v>
      </c>
    </row>
    <row r="13" spans="2:17" x14ac:dyDescent="0.25">
      <c r="B13">
        <v>500</v>
      </c>
      <c r="C13">
        <v>2</v>
      </c>
      <c r="D13">
        <v>3</v>
      </c>
      <c r="E13">
        <v>2</v>
      </c>
      <c r="F13" t="s">
        <v>696</v>
      </c>
      <c r="G13" s="1">
        <v>0</v>
      </c>
      <c r="I13">
        <v>500</v>
      </c>
      <c r="J13">
        <v>2</v>
      </c>
      <c r="K13">
        <v>3</v>
      </c>
      <c r="L13">
        <v>9</v>
      </c>
      <c r="M13">
        <v>0</v>
      </c>
      <c r="N13" t="s">
        <v>318</v>
      </c>
      <c r="O13" s="1">
        <v>0</v>
      </c>
      <c r="P13" s="1">
        <v>5549463.3499999996</v>
      </c>
      <c r="Q13" s="1">
        <f t="shared" si="0"/>
        <v>5549463.3499999996</v>
      </c>
    </row>
    <row r="14" spans="2:17" x14ac:dyDescent="0.25">
      <c r="B14">
        <v>500</v>
      </c>
      <c r="C14">
        <v>2</v>
      </c>
      <c r="D14">
        <v>3</v>
      </c>
      <c r="E14">
        <v>2</v>
      </c>
      <c r="F14" t="s">
        <v>696</v>
      </c>
      <c r="G14" s="1">
        <v>0</v>
      </c>
      <c r="I14">
        <v>500</v>
      </c>
      <c r="J14">
        <v>2</v>
      </c>
      <c r="K14">
        <v>6</v>
      </c>
      <c r="L14">
        <v>0</v>
      </c>
      <c r="M14">
        <v>0</v>
      </c>
      <c r="N14" t="s">
        <v>319</v>
      </c>
      <c r="O14" s="13">
        <v>4227023.38</v>
      </c>
      <c r="P14" s="13">
        <v>3551039.52</v>
      </c>
      <c r="Q14" s="12">
        <f t="shared" si="0"/>
        <v>-675983.85999999987</v>
      </c>
    </row>
    <row r="15" spans="2:17" x14ac:dyDescent="0.25">
      <c r="B15">
        <v>500</v>
      </c>
      <c r="C15">
        <v>2</v>
      </c>
      <c r="D15">
        <v>3</v>
      </c>
      <c r="E15">
        <v>2</v>
      </c>
      <c r="F15" t="s">
        <v>696</v>
      </c>
      <c r="G15" s="1">
        <v>0</v>
      </c>
      <c r="I15">
        <v>500</v>
      </c>
      <c r="J15">
        <v>7</v>
      </c>
      <c r="K15">
        <v>0</v>
      </c>
      <c r="L15">
        <v>0</v>
      </c>
      <c r="M15">
        <v>0</v>
      </c>
      <c r="N15" t="s">
        <v>320</v>
      </c>
      <c r="O15" s="1">
        <v>856919884.82000005</v>
      </c>
      <c r="P15" s="1">
        <v>856921129.82000005</v>
      </c>
      <c r="Q15" s="1">
        <f t="shared" si="0"/>
        <v>1245</v>
      </c>
    </row>
    <row r="16" spans="2:17" x14ac:dyDescent="0.25">
      <c r="B16">
        <v>500</v>
      </c>
      <c r="C16">
        <v>2</v>
      </c>
      <c r="D16">
        <v>3</v>
      </c>
      <c r="E16">
        <v>3</v>
      </c>
      <c r="F16" t="s">
        <v>314</v>
      </c>
      <c r="G16" s="12">
        <v>3046175.9</v>
      </c>
      <c r="I16">
        <v>500</v>
      </c>
      <c r="J16">
        <v>9</v>
      </c>
      <c r="K16">
        <v>0</v>
      </c>
      <c r="L16">
        <v>0</v>
      </c>
      <c r="M16">
        <v>0</v>
      </c>
      <c r="N16" t="s">
        <v>321</v>
      </c>
      <c r="O16" s="1">
        <v>791515716.85000002</v>
      </c>
      <c r="P16" s="1">
        <v>955805583.01999998</v>
      </c>
      <c r="Q16" s="1">
        <f t="shared" si="0"/>
        <v>164289866.16999996</v>
      </c>
    </row>
    <row r="17" spans="2:8" x14ac:dyDescent="0.25">
      <c r="B17">
        <v>500</v>
      </c>
      <c r="C17">
        <v>2</v>
      </c>
      <c r="D17">
        <v>3</v>
      </c>
      <c r="E17">
        <v>3</v>
      </c>
      <c r="F17" t="s">
        <v>314</v>
      </c>
      <c r="G17" s="1">
        <v>0</v>
      </c>
    </row>
    <row r="18" spans="2:8" x14ac:dyDescent="0.25">
      <c r="B18">
        <v>500</v>
      </c>
      <c r="C18">
        <v>2</v>
      </c>
      <c r="D18">
        <v>3</v>
      </c>
      <c r="E18">
        <v>3</v>
      </c>
      <c r="F18" t="s">
        <v>723</v>
      </c>
      <c r="G18" s="12">
        <v>7953341.3799999999</v>
      </c>
    </row>
    <row r="19" spans="2:8" x14ac:dyDescent="0.25">
      <c r="B19">
        <v>500</v>
      </c>
      <c r="C19">
        <v>2</v>
      </c>
      <c r="D19">
        <v>3</v>
      </c>
      <c r="E19">
        <v>3</v>
      </c>
      <c r="F19" t="s">
        <v>723</v>
      </c>
      <c r="G19" s="1">
        <v>0</v>
      </c>
    </row>
    <row r="20" spans="2:8" x14ac:dyDescent="0.25">
      <c r="B20">
        <v>500</v>
      </c>
      <c r="C20">
        <v>2</v>
      </c>
      <c r="D20">
        <v>3</v>
      </c>
      <c r="E20">
        <v>4</v>
      </c>
      <c r="F20" t="s">
        <v>315</v>
      </c>
      <c r="G20" s="1">
        <v>0</v>
      </c>
    </row>
    <row r="21" spans="2:8" x14ac:dyDescent="0.25">
      <c r="B21">
        <v>500</v>
      </c>
      <c r="C21">
        <v>2</v>
      </c>
      <c r="D21">
        <v>3</v>
      </c>
      <c r="E21">
        <v>4</v>
      </c>
      <c r="F21" t="s">
        <v>315</v>
      </c>
      <c r="G21" s="13">
        <v>498414.08000000002</v>
      </c>
      <c r="H21" s="12">
        <f>G22-G21</f>
        <v>4796267.82</v>
      </c>
    </row>
    <row r="22" spans="2:8" x14ac:dyDescent="0.25">
      <c r="B22">
        <v>500</v>
      </c>
      <c r="C22">
        <v>2</v>
      </c>
      <c r="D22">
        <v>3</v>
      </c>
      <c r="E22">
        <v>4</v>
      </c>
      <c r="F22" t="s">
        <v>723</v>
      </c>
      <c r="G22" s="13">
        <v>5294681.9000000004</v>
      </c>
    </row>
    <row r="23" spans="2:8" x14ac:dyDescent="0.25">
      <c r="B23">
        <v>500</v>
      </c>
      <c r="C23">
        <v>2</v>
      </c>
      <c r="D23">
        <v>3</v>
      </c>
      <c r="E23">
        <v>4</v>
      </c>
      <c r="F23" t="s">
        <v>723</v>
      </c>
      <c r="G23" s="1">
        <v>0</v>
      </c>
    </row>
    <row r="24" spans="2:8" x14ac:dyDescent="0.25">
      <c r="B24">
        <v>500</v>
      </c>
      <c r="C24">
        <v>2</v>
      </c>
      <c r="D24">
        <v>3</v>
      </c>
      <c r="E24">
        <v>5</v>
      </c>
      <c r="F24" t="s">
        <v>195</v>
      </c>
      <c r="G24" s="12">
        <v>42922.13</v>
      </c>
    </row>
    <row r="25" spans="2:8" x14ac:dyDescent="0.25">
      <c r="B25">
        <v>500</v>
      </c>
      <c r="C25">
        <v>2</v>
      </c>
      <c r="D25">
        <v>3</v>
      </c>
      <c r="E25">
        <v>5</v>
      </c>
      <c r="F25" t="s">
        <v>195</v>
      </c>
      <c r="G25" s="1">
        <v>0</v>
      </c>
    </row>
    <row r="26" spans="2:8" x14ac:dyDescent="0.25">
      <c r="B26">
        <v>500</v>
      </c>
      <c r="C26">
        <v>2</v>
      </c>
      <c r="D26">
        <v>3</v>
      </c>
      <c r="E26">
        <v>5</v>
      </c>
      <c r="F26" t="s">
        <v>723</v>
      </c>
      <c r="G26" s="1">
        <v>0</v>
      </c>
    </row>
    <row r="27" spans="2:8" x14ac:dyDescent="0.25">
      <c r="B27">
        <v>500</v>
      </c>
      <c r="C27">
        <v>2</v>
      </c>
      <c r="D27">
        <v>3</v>
      </c>
      <c r="E27">
        <v>5</v>
      </c>
      <c r="F27" t="s">
        <v>723</v>
      </c>
      <c r="G27" s="12">
        <v>9524388.2699999996</v>
      </c>
    </row>
    <row r="28" spans="2:8" x14ac:dyDescent="0.25">
      <c r="B28">
        <v>500</v>
      </c>
      <c r="C28">
        <v>2</v>
      </c>
      <c r="D28">
        <v>3</v>
      </c>
      <c r="E28">
        <v>6</v>
      </c>
      <c r="F28" t="s">
        <v>196</v>
      </c>
      <c r="G28" s="1">
        <v>0</v>
      </c>
    </row>
    <row r="29" spans="2:8" x14ac:dyDescent="0.25">
      <c r="B29">
        <v>500</v>
      </c>
      <c r="C29">
        <v>2</v>
      </c>
      <c r="D29">
        <v>3</v>
      </c>
      <c r="E29">
        <v>6</v>
      </c>
      <c r="F29" t="s">
        <v>196</v>
      </c>
      <c r="G29" s="12">
        <v>15660.66</v>
      </c>
    </row>
    <row r="30" spans="2:8" x14ac:dyDescent="0.25">
      <c r="B30">
        <v>500</v>
      </c>
      <c r="C30">
        <v>2</v>
      </c>
      <c r="D30">
        <v>3</v>
      </c>
      <c r="E30">
        <v>6</v>
      </c>
      <c r="F30" t="s">
        <v>723</v>
      </c>
      <c r="G30" s="1">
        <v>0</v>
      </c>
    </row>
    <row r="31" spans="2:8" x14ac:dyDescent="0.25">
      <c r="B31">
        <v>500</v>
      </c>
      <c r="C31">
        <v>2</v>
      </c>
      <c r="D31">
        <v>3</v>
      </c>
      <c r="E31">
        <v>6</v>
      </c>
      <c r="F31" t="s">
        <v>723</v>
      </c>
      <c r="G31" s="12">
        <v>27994923.920000002</v>
      </c>
    </row>
    <row r="32" spans="2:8" x14ac:dyDescent="0.25">
      <c r="B32">
        <v>500</v>
      </c>
      <c r="C32">
        <v>2</v>
      </c>
      <c r="D32">
        <v>3</v>
      </c>
      <c r="E32">
        <v>7</v>
      </c>
      <c r="F32" t="s">
        <v>705</v>
      </c>
      <c r="G32" s="1">
        <v>0</v>
      </c>
    </row>
    <row r="33" spans="2:7" x14ac:dyDescent="0.25">
      <c r="B33">
        <v>500</v>
      </c>
      <c r="C33">
        <v>2</v>
      </c>
      <c r="D33">
        <v>3</v>
      </c>
      <c r="E33">
        <v>7</v>
      </c>
      <c r="F33" t="s">
        <v>705</v>
      </c>
      <c r="G33" s="12">
        <v>319199.08</v>
      </c>
    </row>
    <row r="34" spans="2:7" x14ac:dyDescent="0.25">
      <c r="B34">
        <v>500</v>
      </c>
      <c r="C34">
        <v>2</v>
      </c>
      <c r="D34">
        <v>3</v>
      </c>
      <c r="E34">
        <v>7</v>
      </c>
      <c r="F34" t="s">
        <v>723</v>
      </c>
      <c r="G34" s="12">
        <v>1650</v>
      </c>
    </row>
    <row r="35" spans="2:7" x14ac:dyDescent="0.25">
      <c r="B35">
        <v>500</v>
      </c>
      <c r="C35">
        <v>2</v>
      </c>
      <c r="D35">
        <v>3</v>
      </c>
      <c r="E35">
        <v>7</v>
      </c>
      <c r="F35" t="s">
        <v>723</v>
      </c>
      <c r="G35" s="1">
        <v>0</v>
      </c>
    </row>
    <row r="36" spans="2:7" x14ac:dyDescent="0.25">
      <c r="B36">
        <v>500</v>
      </c>
      <c r="C36">
        <v>2</v>
      </c>
      <c r="D36">
        <v>3</v>
      </c>
      <c r="E36">
        <v>8</v>
      </c>
      <c r="F36" t="s">
        <v>723</v>
      </c>
      <c r="G36" s="12">
        <v>4113936.05</v>
      </c>
    </row>
    <row r="37" spans="2:7" x14ac:dyDescent="0.25">
      <c r="B37">
        <v>500</v>
      </c>
      <c r="C37">
        <v>2</v>
      </c>
      <c r="D37">
        <v>4</v>
      </c>
      <c r="E37">
        <v>1</v>
      </c>
      <c r="F37" t="s">
        <v>709</v>
      </c>
      <c r="G37" s="1">
        <v>0</v>
      </c>
    </row>
    <row r="38" spans="2:7" x14ac:dyDescent="0.25">
      <c r="B38">
        <v>500</v>
      </c>
      <c r="C38">
        <v>2</v>
      </c>
      <c r="D38">
        <v>4</v>
      </c>
      <c r="E38">
        <v>1</v>
      </c>
      <c r="F38" t="s">
        <v>709</v>
      </c>
      <c r="G38" s="1">
        <v>0</v>
      </c>
    </row>
    <row r="39" spans="2:7" x14ac:dyDescent="0.25">
      <c r="B39">
        <v>500</v>
      </c>
      <c r="C39">
        <v>2</v>
      </c>
      <c r="D39">
        <v>4</v>
      </c>
      <c r="E39">
        <v>1</v>
      </c>
      <c r="F39" t="s">
        <v>723</v>
      </c>
      <c r="G39" s="1">
        <v>0</v>
      </c>
    </row>
    <row r="40" spans="2:7" x14ac:dyDescent="0.25">
      <c r="B40">
        <v>500</v>
      </c>
      <c r="C40">
        <v>2</v>
      </c>
      <c r="D40">
        <v>4</v>
      </c>
      <c r="E40">
        <v>1</v>
      </c>
      <c r="F40" t="s">
        <v>723</v>
      </c>
      <c r="G40" s="1">
        <v>0</v>
      </c>
    </row>
    <row r="41" spans="2:7" x14ac:dyDescent="0.25">
      <c r="B41">
        <v>500</v>
      </c>
      <c r="C41">
        <v>2</v>
      </c>
      <c r="D41">
        <v>4</v>
      </c>
      <c r="E41">
        <v>2</v>
      </c>
      <c r="F41" t="s">
        <v>712</v>
      </c>
      <c r="G41" s="1">
        <v>0</v>
      </c>
    </row>
    <row r="42" spans="2:7" x14ac:dyDescent="0.25">
      <c r="B42">
        <v>500</v>
      </c>
      <c r="C42">
        <v>2</v>
      </c>
      <c r="D42">
        <v>4</v>
      </c>
      <c r="E42">
        <v>2</v>
      </c>
      <c r="F42" t="s">
        <v>712</v>
      </c>
      <c r="G42" s="1">
        <v>0</v>
      </c>
    </row>
    <row r="43" spans="2:7" x14ac:dyDescent="0.25">
      <c r="B43">
        <v>500</v>
      </c>
      <c r="C43">
        <v>2</v>
      </c>
      <c r="D43">
        <v>4</v>
      </c>
      <c r="E43">
        <v>2</v>
      </c>
      <c r="F43" t="s">
        <v>712</v>
      </c>
      <c r="G43" s="1">
        <v>0</v>
      </c>
    </row>
    <row r="44" spans="2:7" x14ac:dyDescent="0.25">
      <c r="B44">
        <v>500</v>
      </c>
      <c r="C44">
        <v>2</v>
      </c>
      <c r="D44">
        <v>4</v>
      </c>
      <c r="E44">
        <v>2</v>
      </c>
      <c r="F44" t="s">
        <v>712</v>
      </c>
      <c r="G44" s="1">
        <v>0</v>
      </c>
    </row>
    <row r="45" spans="2:7" x14ac:dyDescent="0.25">
      <c r="B45">
        <v>500</v>
      </c>
      <c r="C45">
        <v>2</v>
      </c>
      <c r="D45">
        <v>4</v>
      </c>
      <c r="E45">
        <v>3</v>
      </c>
      <c r="F45" t="s">
        <v>714</v>
      </c>
      <c r="G45" s="1">
        <v>0</v>
      </c>
    </row>
    <row r="46" spans="2:7" x14ac:dyDescent="0.25">
      <c r="B46">
        <v>500</v>
      </c>
      <c r="C46">
        <v>2</v>
      </c>
      <c r="D46">
        <v>4</v>
      </c>
      <c r="E46">
        <v>3</v>
      </c>
      <c r="F46" t="s">
        <v>714</v>
      </c>
      <c r="G46" s="1">
        <v>0</v>
      </c>
    </row>
    <row r="47" spans="2:7" x14ac:dyDescent="0.25">
      <c r="B47">
        <v>500</v>
      </c>
      <c r="C47">
        <v>2</v>
      </c>
      <c r="D47">
        <v>4</v>
      </c>
      <c r="E47">
        <v>3</v>
      </c>
      <c r="F47" t="s">
        <v>723</v>
      </c>
      <c r="G47" s="1">
        <v>0</v>
      </c>
    </row>
    <row r="48" spans="2:7" x14ac:dyDescent="0.25">
      <c r="B48">
        <v>500</v>
      </c>
      <c r="C48">
        <v>2</v>
      </c>
      <c r="D48">
        <v>4</v>
      </c>
      <c r="E48">
        <v>3</v>
      </c>
      <c r="F48" t="s">
        <v>723</v>
      </c>
      <c r="G48" s="1">
        <v>0</v>
      </c>
    </row>
    <row r="49" spans="2:8" x14ac:dyDescent="0.25">
      <c r="B49">
        <v>500</v>
      </c>
      <c r="C49">
        <v>2</v>
      </c>
      <c r="D49">
        <v>4</v>
      </c>
      <c r="E49">
        <v>99</v>
      </c>
      <c r="F49" t="s">
        <v>714</v>
      </c>
      <c r="G49" s="1">
        <v>0</v>
      </c>
    </row>
    <row r="50" spans="2:8" x14ac:dyDescent="0.25">
      <c r="B50">
        <v>500</v>
      </c>
      <c r="C50">
        <v>2</v>
      </c>
      <c r="D50">
        <v>4</v>
      </c>
      <c r="E50">
        <v>99</v>
      </c>
      <c r="F50" t="s">
        <v>714</v>
      </c>
      <c r="G50" s="1">
        <v>0</v>
      </c>
    </row>
    <row r="51" spans="2:8" x14ac:dyDescent="0.25">
      <c r="B51">
        <v>500</v>
      </c>
      <c r="C51">
        <v>2</v>
      </c>
      <c r="D51">
        <v>4</v>
      </c>
      <c r="E51">
        <v>99</v>
      </c>
      <c r="F51" t="s">
        <v>714</v>
      </c>
      <c r="G51" s="1">
        <v>0</v>
      </c>
    </row>
    <row r="52" spans="2:8" x14ac:dyDescent="0.25">
      <c r="B52">
        <v>500</v>
      </c>
      <c r="C52">
        <v>2</v>
      </c>
      <c r="D52">
        <v>4</v>
      </c>
      <c r="E52">
        <v>99</v>
      </c>
      <c r="F52" t="s">
        <v>714</v>
      </c>
      <c r="G52" s="1">
        <v>0</v>
      </c>
    </row>
    <row r="53" spans="2:8" x14ac:dyDescent="0.25">
      <c r="B53">
        <v>500</v>
      </c>
      <c r="C53">
        <v>2</v>
      </c>
      <c r="D53">
        <v>5</v>
      </c>
      <c r="E53">
        <v>0</v>
      </c>
      <c r="F53" t="s">
        <v>718</v>
      </c>
      <c r="G53" s="1">
        <v>0</v>
      </c>
    </row>
    <row r="54" spans="2:8" x14ac:dyDescent="0.25">
      <c r="B54">
        <v>500</v>
      </c>
      <c r="C54">
        <v>2</v>
      </c>
      <c r="D54">
        <v>5</v>
      </c>
      <c r="E54">
        <v>0</v>
      </c>
      <c r="F54" t="s">
        <v>718</v>
      </c>
      <c r="G54" s="1">
        <v>0</v>
      </c>
    </row>
    <row r="55" spans="2:8" x14ac:dyDescent="0.25">
      <c r="B55">
        <v>500</v>
      </c>
      <c r="C55">
        <v>2</v>
      </c>
      <c r="D55">
        <v>5</v>
      </c>
      <c r="E55">
        <v>0</v>
      </c>
      <c r="F55" t="s">
        <v>745</v>
      </c>
      <c r="G55" s="1">
        <v>0</v>
      </c>
    </row>
    <row r="56" spans="2:8" x14ac:dyDescent="0.25">
      <c r="B56">
        <v>500</v>
      </c>
      <c r="C56">
        <v>2</v>
      </c>
      <c r="D56">
        <v>5</v>
      </c>
      <c r="E56">
        <v>0</v>
      </c>
      <c r="F56" t="s">
        <v>745</v>
      </c>
      <c r="G56" s="1">
        <v>0</v>
      </c>
    </row>
    <row r="57" spans="2:8" x14ac:dyDescent="0.25">
      <c r="B57">
        <v>500</v>
      </c>
      <c r="C57">
        <v>2</v>
      </c>
      <c r="D57">
        <v>6</v>
      </c>
      <c r="E57">
        <v>0</v>
      </c>
      <c r="F57" t="s">
        <v>680</v>
      </c>
      <c r="G57" s="1">
        <v>0</v>
      </c>
    </row>
    <row r="58" spans="2:8" x14ac:dyDescent="0.25">
      <c r="B58">
        <v>500</v>
      </c>
      <c r="C58">
        <v>2</v>
      </c>
      <c r="D58">
        <v>6</v>
      </c>
      <c r="E58">
        <v>0</v>
      </c>
      <c r="F58" t="s">
        <v>680</v>
      </c>
      <c r="G58" s="13">
        <v>4227023.28</v>
      </c>
    </row>
    <row r="59" spans="2:8" x14ac:dyDescent="0.25">
      <c r="B59">
        <v>500</v>
      </c>
      <c r="C59">
        <v>2</v>
      </c>
      <c r="D59">
        <v>6</v>
      </c>
      <c r="E59">
        <v>0</v>
      </c>
      <c r="F59" t="s">
        <v>680</v>
      </c>
      <c r="G59" s="1">
        <v>0</v>
      </c>
    </row>
    <row r="60" spans="2:8" x14ac:dyDescent="0.25">
      <c r="B60">
        <v>500</v>
      </c>
      <c r="C60">
        <v>2</v>
      </c>
      <c r="D60">
        <v>6</v>
      </c>
      <c r="E60">
        <v>0</v>
      </c>
      <c r="F60" t="s">
        <v>680</v>
      </c>
      <c r="G60" s="13">
        <v>3551039.42</v>
      </c>
      <c r="H60" s="12">
        <f>G60-G58</f>
        <v>-675983.86000000034</v>
      </c>
    </row>
    <row r="61" spans="2:8" x14ac:dyDescent="0.25">
      <c r="B61">
        <v>500</v>
      </c>
      <c r="C61">
        <v>3</v>
      </c>
      <c r="D61">
        <v>1</v>
      </c>
      <c r="E61">
        <v>2</v>
      </c>
      <c r="F61" t="s">
        <v>811</v>
      </c>
      <c r="G61" s="1">
        <v>0</v>
      </c>
    </row>
    <row r="62" spans="2:8" x14ac:dyDescent="0.25">
      <c r="B62">
        <v>500</v>
      </c>
      <c r="C62">
        <v>3</v>
      </c>
      <c r="D62">
        <v>1</v>
      </c>
      <c r="E62">
        <v>3</v>
      </c>
      <c r="F62" t="s">
        <v>816</v>
      </c>
      <c r="G62" s="1">
        <v>0</v>
      </c>
    </row>
    <row r="63" spans="2:8" x14ac:dyDescent="0.25">
      <c r="B63">
        <v>500</v>
      </c>
      <c r="C63">
        <v>3</v>
      </c>
      <c r="D63">
        <v>1</v>
      </c>
      <c r="E63">
        <v>4</v>
      </c>
      <c r="F63" t="s">
        <v>818</v>
      </c>
      <c r="G63" s="1">
        <v>0</v>
      </c>
    </row>
    <row r="64" spans="2:8" x14ac:dyDescent="0.25">
      <c r="B64">
        <v>500</v>
      </c>
      <c r="C64">
        <v>3</v>
      </c>
      <c r="D64">
        <v>1</v>
      </c>
      <c r="E64">
        <v>5</v>
      </c>
      <c r="F64" t="s">
        <v>823</v>
      </c>
      <c r="G64" s="1">
        <v>0</v>
      </c>
    </row>
    <row r="65" spans="2:7" x14ac:dyDescent="0.25">
      <c r="B65">
        <v>500</v>
      </c>
      <c r="C65">
        <v>3</v>
      </c>
      <c r="D65">
        <v>1</v>
      </c>
      <c r="E65">
        <v>9</v>
      </c>
      <c r="F65" t="s">
        <v>827</v>
      </c>
      <c r="G65" s="1">
        <v>0</v>
      </c>
    </row>
    <row r="66" spans="2:7" x14ac:dyDescent="0.25">
      <c r="B66">
        <v>500</v>
      </c>
      <c r="C66">
        <v>3</v>
      </c>
      <c r="D66">
        <v>2</v>
      </c>
      <c r="E66">
        <v>1</v>
      </c>
      <c r="F66" t="s">
        <v>836</v>
      </c>
      <c r="G66" s="1">
        <v>0</v>
      </c>
    </row>
  </sheetData>
  <sortState ref="B2:G66">
    <sortCondition ref="B2:B66"/>
    <sortCondition ref="C2:C66"/>
    <sortCondition ref="D2:D66"/>
    <sortCondition ref="E2:E66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8"/>
  <sheetViews>
    <sheetView workbookViewId="0">
      <selection activeCell="Q17" sqref="Q17:Q19"/>
    </sheetView>
  </sheetViews>
  <sheetFormatPr defaultRowHeight="15" x14ac:dyDescent="0.25"/>
  <cols>
    <col min="3" max="3" width="16" customWidth="1"/>
    <col min="6" max="6" width="15.42578125" style="1" bestFit="1" customWidth="1"/>
    <col min="15" max="15" width="13.85546875" style="1" bestFit="1" customWidth="1"/>
    <col min="16" max="16" width="15.42578125" style="1" bestFit="1" customWidth="1"/>
    <col min="17" max="17" width="15.42578125" bestFit="1" customWidth="1"/>
  </cols>
  <sheetData>
    <row r="2" spans="1:17" x14ac:dyDescent="0.25">
      <c r="C2" t="s">
        <v>934</v>
      </c>
      <c r="I2" t="s">
        <v>933</v>
      </c>
    </row>
    <row r="4" spans="1:17" x14ac:dyDescent="0.25">
      <c r="A4">
        <v>500</v>
      </c>
      <c r="B4">
        <v>2</v>
      </c>
      <c r="C4">
        <v>1</v>
      </c>
      <c r="D4">
        <v>1</v>
      </c>
      <c r="E4" t="s">
        <v>723</v>
      </c>
      <c r="F4" s="1">
        <v>0</v>
      </c>
      <c r="I4">
        <v>500</v>
      </c>
      <c r="J4">
        <v>1</v>
      </c>
      <c r="K4">
        <v>1</v>
      </c>
      <c r="L4">
        <v>0</v>
      </c>
      <c r="M4">
        <v>0</v>
      </c>
      <c r="N4" t="s">
        <v>309</v>
      </c>
      <c r="O4" s="1">
        <v>31117940.100000001</v>
      </c>
      <c r="P4" s="1">
        <v>45710026.75</v>
      </c>
      <c r="Q4" s="1">
        <f>P4-O4</f>
        <v>14592086.649999999</v>
      </c>
    </row>
    <row r="5" spans="1:17" x14ac:dyDescent="0.25">
      <c r="A5">
        <v>500</v>
      </c>
      <c r="B5">
        <v>2</v>
      </c>
      <c r="C5">
        <v>1</v>
      </c>
      <c r="D5">
        <v>2</v>
      </c>
      <c r="E5" t="s">
        <v>723</v>
      </c>
      <c r="F5" s="1">
        <v>0</v>
      </c>
      <c r="I5">
        <v>500</v>
      </c>
      <c r="J5">
        <v>1</v>
      </c>
      <c r="K5">
        <v>9</v>
      </c>
      <c r="L5">
        <v>0</v>
      </c>
      <c r="M5">
        <v>0</v>
      </c>
      <c r="N5" t="s">
        <v>310</v>
      </c>
      <c r="O5" s="1">
        <v>53749349.549999997</v>
      </c>
      <c r="P5" s="1">
        <v>658356.97</v>
      </c>
      <c r="Q5" s="1">
        <f t="shared" ref="Q5:Q19" si="0">P5-O5</f>
        <v>-53090992.579999998</v>
      </c>
    </row>
    <row r="6" spans="1:17" x14ac:dyDescent="0.25">
      <c r="A6">
        <v>500</v>
      </c>
      <c r="B6">
        <v>2</v>
      </c>
      <c r="C6">
        <v>1</v>
      </c>
      <c r="D6">
        <v>3</v>
      </c>
      <c r="E6" t="s">
        <v>723</v>
      </c>
      <c r="F6" s="1">
        <v>0</v>
      </c>
      <c r="I6">
        <v>500</v>
      </c>
      <c r="J6">
        <v>2</v>
      </c>
      <c r="K6">
        <v>2</v>
      </c>
      <c r="L6">
        <v>1</v>
      </c>
      <c r="M6">
        <v>0</v>
      </c>
      <c r="N6" t="s">
        <v>311</v>
      </c>
      <c r="O6" s="12">
        <v>0</v>
      </c>
      <c r="P6" s="12">
        <v>1756624420</v>
      </c>
      <c r="Q6" s="12">
        <f t="shared" si="0"/>
        <v>1756624420</v>
      </c>
    </row>
    <row r="7" spans="1:17" x14ac:dyDescent="0.25">
      <c r="A7">
        <v>500</v>
      </c>
      <c r="B7">
        <v>2</v>
      </c>
      <c r="C7">
        <v>2</v>
      </c>
      <c r="D7">
        <v>1</v>
      </c>
      <c r="E7" t="s">
        <v>723</v>
      </c>
      <c r="F7" s="12">
        <v>1756624420</v>
      </c>
      <c r="I7">
        <v>500</v>
      </c>
      <c r="J7">
        <v>2</v>
      </c>
      <c r="K7">
        <v>2</v>
      </c>
      <c r="L7">
        <v>2</v>
      </c>
      <c r="M7">
        <v>0</v>
      </c>
      <c r="N7" t="s">
        <v>312</v>
      </c>
      <c r="O7" s="12">
        <v>974736.8</v>
      </c>
      <c r="P7" s="12">
        <v>37568747.280000001</v>
      </c>
      <c r="Q7" s="12">
        <f t="shared" si="0"/>
        <v>36594010.480000004</v>
      </c>
    </row>
    <row r="8" spans="1:17" x14ac:dyDescent="0.25">
      <c r="A8">
        <v>500</v>
      </c>
      <c r="B8">
        <v>2</v>
      </c>
      <c r="C8">
        <v>2</v>
      </c>
      <c r="D8">
        <v>2</v>
      </c>
      <c r="E8" t="s">
        <v>723</v>
      </c>
      <c r="F8" s="12">
        <v>36594010.479999997</v>
      </c>
      <c r="I8">
        <v>500</v>
      </c>
      <c r="J8">
        <v>2</v>
      </c>
      <c r="K8">
        <v>3</v>
      </c>
      <c r="L8">
        <v>1</v>
      </c>
      <c r="M8">
        <v>0</v>
      </c>
      <c r="N8" t="s">
        <v>313</v>
      </c>
      <c r="O8" s="12">
        <v>398170.9</v>
      </c>
      <c r="P8" s="12">
        <v>186701.75</v>
      </c>
      <c r="Q8" s="12">
        <f t="shared" si="0"/>
        <v>-211469.15000000002</v>
      </c>
    </row>
    <row r="9" spans="1:17" x14ac:dyDescent="0.25">
      <c r="A9">
        <v>500</v>
      </c>
      <c r="B9">
        <v>2</v>
      </c>
      <c r="C9">
        <v>2</v>
      </c>
      <c r="D9">
        <v>3</v>
      </c>
      <c r="E9" t="s">
        <v>723</v>
      </c>
      <c r="F9" s="1">
        <v>0</v>
      </c>
      <c r="I9">
        <v>500</v>
      </c>
      <c r="J9">
        <v>2</v>
      </c>
      <c r="K9">
        <v>3</v>
      </c>
      <c r="L9">
        <v>3</v>
      </c>
      <c r="M9">
        <v>0</v>
      </c>
      <c r="N9" t="s">
        <v>314</v>
      </c>
      <c r="O9" s="12">
        <v>3046175.9</v>
      </c>
      <c r="P9" s="12">
        <v>7953341.3799999999</v>
      </c>
      <c r="Q9" s="12">
        <f t="shared" si="0"/>
        <v>4907165.4800000004</v>
      </c>
    </row>
    <row r="10" spans="1:17" x14ac:dyDescent="0.25">
      <c r="A10">
        <v>500</v>
      </c>
      <c r="B10">
        <v>2</v>
      </c>
      <c r="C10">
        <v>3</v>
      </c>
      <c r="D10">
        <v>1</v>
      </c>
      <c r="E10" t="s">
        <v>313</v>
      </c>
      <c r="F10" s="12">
        <v>398170.9</v>
      </c>
      <c r="I10">
        <v>500</v>
      </c>
      <c r="J10">
        <v>2</v>
      </c>
      <c r="K10">
        <v>3</v>
      </c>
      <c r="L10">
        <v>4</v>
      </c>
      <c r="M10">
        <v>0</v>
      </c>
      <c r="N10" t="s">
        <v>315</v>
      </c>
      <c r="O10" s="12">
        <v>498414.08000000002</v>
      </c>
      <c r="P10" s="12">
        <v>5294681.9000000004</v>
      </c>
      <c r="Q10" s="12">
        <f t="shared" si="0"/>
        <v>4796267.82</v>
      </c>
    </row>
    <row r="11" spans="1:17" x14ac:dyDescent="0.25">
      <c r="A11">
        <v>500</v>
      </c>
      <c r="B11">
        <v>2</v>
      </c>
      <c r="C11">
        <v>3</v>
      </c>
      <c r="D11">
        <v>1</v>
      </c>
      <c r="E11" t="s">
        <v>313</v>
      </c>
      <c r="F11" s="1">
        <v>0</v>
      </c>
      <c r="I11">
        <v>500</v>
      </c>
      <c r="J11">
        <v>2</v>
      </c>
      <c r="K11">
        <v>3</v>
      </c>
      <c r="L11">
        <v>5</v>
      </c>
      <c r="M11">
        <v>0</v>
      </c>
      <c r="N11" t="s">
        <v>195</v>
      </c>
      <c r="O11" s="12">
        <v>42922.13</v>
      </c>
      <c r="P11" s="12">
        <v>9524388.2699999996</v>
      </c>
      <c r="Q11" s="12">
        <f t="shared" si="0"/>
        <v>9481466.1399999987</v>
      </c>
    </row>
    <row r="12" spans="1:17" x14ac:dyDescent="0.25">
      <c r="A12">
        <v>500</v>
      </c>
      <c r="B12">
        <v>2</v>
      </c>
      <c r="C12">
        <v>3</v>
      </c>
      <c r="D12">
        <v>1</v>
      </c>
      <c r="E12" t="s">
        <v>723</v>
      </c>
      <c r="F12" s="12">
        <v>186701.75</v>
      </c>
      <c r="I12">
        <v>500</v>
      </c>
      <c r="J12">
        <v>2</v>
      </c>
      <c r="K12">
        <v>3</v>
      </c>
      <c r="L12">
        <v>6</v>
      </c>
      <c r="M12">
        <v>0</v>
      </c>
      <c r="N12" t="s">
        <v>196</v>
      </c>
      <c r="O12" s="12">
        <v>15660.66</v>
      </c>
      <c r="P12" s="12">
        <v>27994923.920000002</v>
      </c>
      <c r="Q12" s="12">
        <f t="shared" si="0"/>
        <v>27979263.260000002</v>
      </c>
    </row>
    <row r="13" spans="1:17" x14ac:dyDescent="0.25">
      <c r="A13">
        <v>500</v>
      </c>
      <c r="B13">
        <v>2</v>
      </c>
      <c r="C13">
        <v>3</v>
      </c>
      <c r="D13">
        <v>1</v>
      </c>
      <c r="E13" t="s">
        <v>723</v>
      </c>
      <c r="F13" s="1">
        <v>0</v>
      </c>
      <c r="I13">
        <v>500</v>
      </c>
      <c r="J13">
        <v>2</v>
      </c>
      <c r="K13">
        <v>3</v>
      </c>
      <c r="L13">
        <v>7</v>
      </c>
      <c r="M13">
        <v>0</v>
      </c>
      <c r="N13" t="s">
        <v>316</v>
      </c>
      <c r="O13" s="12">
        <v>319199.08</v>
      </c>
      <c r="P13" s="12">
        <v>1650</v>
      </c>
      <c r="Q13" s="12">
        <f t="shared" si="0"/>
        <v>-317549.08</v>
      </c>
    </row>
    <row r="14" spans="1:17" x14ac:dyDescent="0.25">
      <c r="A14">
        <v>500</v>
      </c>
      <c r="B14">
        <v>2</v>
      </c>
      <c r="C14">
        <v>3</v>
      </c>
      <c r="D14">
        <v>2</v>
      </c>
      <c r="E14" t="s">
        <v>696</v>
      </c>
      <c r="F14" s="1">
        <v>0</v>
      </c>
      <c r="I14">
        <v>500</v>
      </c>
      <c r="J14">
        <v>2</v>
      </c>
      <c r="K14">
        <v>3</v>
      </c>
      <c r="L14">
        <v>8</v>
      </c>
      <c r="M14">
        <v>0</v>
      </c>
      <c r="N14" t="s">
        <v>317</v>
      </c>
      <c r="O14" s="1">
        <v>0</v>
      </c>
      <c r="P14" s="12">
        <v>4113936.05</v>
      </c>
      <c r="Q14" s="12">
        <f t="shared" si="0"/>
        <v>4113936.05</v>
      </c>
    </row>
    <row r="15" spans="1:17" x14ac:dyDescent="0.25">
      <c r="A15">
        <v>500</v>
      </c>
      <c r="B15">
        <v>2</v>
      </c>
      <c r="C15">
        <v>3</v>
      </c>
      <c r="D15">
        <v>2</v>
      </c>
      <c r="E15" t="s">
        <v>696</v>
      </c>
      <c r="F15" s="1">
        <v>0</v>
      </c>
      <c r="I15">
        <v>500</v>
      </c>
      <c r="J15">
        <v>2</v>
      </c>
      <c r="K15">
        <v>3</v>
      </c>
      <c r="L15">
        <v>9</v>
      </c>
      <c r="M15">
        <v>0</v>
      </c>
      <c r="N15" t="s">
        <v>318</v>
      </c>
      <c r="O15" s="1">
        <v>9333167.0800000001</v>
      </c>
      <c r="P15" s="1">
        <v>14883905.09</v>
      </c>
      <c r="Q15" s="1">
        <f t="shared" si="0"/>
        <v>5550738.0099999998</v>
      </c>
    </row>
    <row r="16" spans="1:17" x14ac:dyDescent="0.25">
      <c r="A16">
        <v>500</v>
      </c>
      <c r="B16">
        <v>2</v>
      </c>
      <c r="C16">
        <v>3</v>
      </c>
      <c r="D16">
        <v>2</v>
      </c>
      <c r="E16" t="s">
        <v>696</v>
      </c>
      <c r="F16" s="1">
        <v>0</v>
      </c>
      <c r="I16">
        <v>500</v>
      </c>
      <c r="J16">
        <v>2</v>
      </c>
      <c r="K16">
        <v>6</v>
      </c>
      <c r="L16">
        <v>0</v>
      </c>
      <c r="M16">
        <v>0</v>
      </c>
      <c r="N16" t="s">
        <v>319</v>
      </c>
      <c r="O16" s="12">
        <v>4227023.28</v>
      </c>
      <c r="P16" s="12">
        <v>3551039.42</v>
      </c>
      <c r="Q16" s="12">
        <f t="shared" si="0"/>
        <v>-675983.86000000034</v>
      </c>
    </row>
    <row r="17" spans="1:17" x14ac:dyDescent="0.25">
      <c r="A17">
        <v>500</v>
      </c>
      <c r="B17">
        <v>2</v>
      </c>
      <c r="C17">
        <v>3</v>
      </c>
      <c r="D17">
        <v>2</v>
      </c>
      <c r="E17" t="s">
        <v>696</v>
      </c>
      <c r="F17" s="1">
        <v>0</v>
      </c>
      <c r="I17">
        <v>500</v>
      </c>
      <c r="J17">
        <v>3</v>
      </c>
      <c r="K17">
        <v>3</v>
      </c>
      <c r="L17">
        <v>0</v>
      </c>
      <c r="M17">
        <v>0</v>
      </c>
      <c r="N17" t="s">
        <v>605</v>
      </c>
      <c r="O17" s="1">
        <v>6767681.9400000004</v>
      </c>
      <c r="P17" s="1">
        <v>0</v>
      </c>
      <c r="Q17" s="1">
        <f t="shared" si="0"/>
        <v>-6767681.9400000004</v>
      </c>
    </row>
    <row r="18" spans="1:17" x14ac:dyDescent="0.25">
      <c r="A18">
        <v>500</v>
      </c>
      <c r="B18">
        <v>2</v>
      </c>
      <c r="C18">
        <v>3</v>
      </c>
      <c r="D18">
        <v>3</v>
      </c>
      <c r="E18" t="s">
        <v>314</v>
      </c>
      <c r="F18" s="1">
        <v>0</v>
      </c>
      <c r="I18">
        <v>500</v>
      </c>
      <c r="J18">
        <v>7</v>
      </c>
      <c r="K18">
        <v>0</v>
      </c>
      <c r="L18">
        <v>0</v>
      </c>
      <c r="M18">
        <v>0</v>
      </c>
      <c r="N18" t="s">
        <v>320</v>
      </c>
      <c r="O18" s="1">
        <v>775106047.48000002</v>
      </c>
      <c r="P18" s="1">
        <v>775107292.48000002</v>
      </c>
      <c r="Q18" s="1">
        <f t="shared" si="0"/>
        <v>1245</v>
      </c>
    </row>
    <row r="19" spans="1:17" x14ac:dyDescent="0.25">
      <c r="A19">
        <v>500</v>
      </c>
      <c r="B19">
        <v>2</v>
      </c>
      <c r="C19">
        <v>3</v>
      </c>
      <c r="D19">
        <v>3</v>
      </c>
      <c r="E19" t="s">
        <v>314</v>
      </c>
      <c r="F19" s="12">
        <v>3046175.9</v>
      </c>
      <c r="I19">
        <v>500</v>
      </c>
      <c r="J19">
        <v>9</v>
      </c>
      <c r="K19">
        <v>0</v>
      </c>
      <c r="L19">
        <v>0</v>
      </c>
      <c r="M19">
        <v>0</v>
      </c>
      <c r="N19" t="s">
        <v>321</v>
      </c>
      <c r="O19" s="1">
        <v>786034635.66999996</v>
      </c>
      <c r="P19" s="1">
        <v>950324501.84000003</v>
      </c>
      <c r="Q19" s="1">
        <f t="shared" si="0"/>
        <v>164289866.17000008</v>
      </c>
    </row>
    <row r="20" spans="1:17" x14ac:dyDescent="0.25">
      <c r="A20">
        <v>500</v>
      </c>
      <c r="B20">
        <v>2</v>
      </c>
      <c r="C20">
        <v>3</v>
      </c>
      <c r="D20">
        <v>3</v>
      </c>
      <c r="E20" t="s">
        <v>723</v>
      </c>
      <c r="F20" s="1">
        <v>0</v>
      </c>
    </row>
    <row r="21" spans="1:17" x14ac:dyDescent="0.25">
      <c r="A21">
        <v>500</v>
      </c>
      <c r="B21">
        <v>2</v>
      </c>
      <c r="C21">
        <v>3</v>
      </c>
      <c r="D21">
        <v>3</v>
      </c>
      <c r="E21" t="s">
        <v>723</v>
      </c>
      <c r="F21" s="12">
        <v>7953341.3799999999</v>
      </c>
    </row>
    <row r="22" spans="1:17" x14ac:dyDescent="0.25">
      <c r="A22">
        <v>500</v>
      </c>
      <c r="B22">
        <v>2</v>
      </c>
      <c r="C22">
        <v>3</v>
      </c>
      <c r="D22">
        <v>4</v>
      </c>
      <c r="E22" t="s">
        <v>315</v>
      </c>
      <c r="F22" s="12">
        <v>498414.08000000002</v>
      </c>
    </row>
    <row r="23" spans="1:17" x14ac:dyDescent="0.25">
      <c r="A23">
        <v>500</v>
      </c>
      <c r="B23">
        <v>2</v>
      </c>
      <c r="C23">
        <v>3</v>
      </c>
      <c r="D23">
        <v>4</v>
      </c>
      <c r="E23" t="s">
        <v>315</v>
      </c>
      <c r="F23" s="1">
        <v>0</v>
      </c>
    </row>
    <row r="24" spans="1:17" x14ac:dyDescent="0.25">
      <c r="A24">
        <v>500</v>
      </c>
      <c r="B24">
        <v>2</v>
      </c>
      <c r="C24">
        <v>3</v>
      </c>
      <c r="D24">
        <v>4</v>
      </c>
      <c r="E24" t="s">
        <v>723</v>
      </c>
      <c r="F24" s="1">
        <v>0</v>
      </c>
    </row>
    <row r="25" spans="1:17" x14ac:dyDescent="0.25">
      <c r="A25">
        <v>500</v>
      </c>
      <c r="B25">
        <v>2</v>
      </c>
      <c r="C25">
        <v>3</v>
      </c>
      <c r="D25">
        <v>4</v>
      </c>
      <c r="E25" t="s">
        <v>723</v>
      </c>
      <c r="F25" s="12">
        <v>5294681.9000000004</v>
      </c>
    </row>
    <row r="26" spans="1:17" x14ac:dyDescent="0.25">
      <c r="A26">
        <v>500</v>
      </c>
      <c r="B26">
        <v>2</v>
      </c>
      <c r="C26">
        <v>3</v>
      </c>
      <c r="D26">
        <v>5</v>
      </c>
      <c r="E26" t="s">
        <v>195</v>
      </c>
      <c r="F26" s="1">
        <v>0</v>
      </c>
    </row>
    <row r="27" spans="1:17" x14ac:dyDescent="0.25">
      <c r="A27">
        <v>500</v>
      </c>
      <c r="B27">
        <v>2</v>
      </c>
      <c r="C27">
        <v>3</v>
      </c>
      <c r="D27">
        <v>5</v>
      </c>
      <c r="E27" t="s">
        <v>195</v>
      </c>
      <c r="F27" s="12">
        <v>42922.13</v>
      </c>
    </row>
    <row r="28" spans="1:17" x14ac:dyDescent="0.25">
      <c r="A28">
        <v>500</v>
      </c>
      <c r="B28">
        <v>2</v>
      </c>
      <c r="C28">
        <v>3</v>
      </c>
      <c r="D28">
        <v>5</v>
      </c>
      <c r="E28" t="s">
        <v>723</v>
      </c>
      <c r="F28" s="12">
        <v>9524388.2699999996</v>
      </c>
    </row>
    <row r="29" spans="1:17" x14ac:dyDescent="0.25">
      <c r="A29">
        <v>500</v>
      </c>
      <c r="B29">
        <v>2</v>
      </c>
      <c r="C29">
        <v>3</v>
      </c>
      <c r="D29">
        <v>5</v>
      </c>
      <c r="E29" t="s">
        <v>723</v>
      </c>
      <c r="F29" s="1">
        <v>0</v>
      </c>
    </row>
    <row r="30" spans="1:17" x14ac:dyDescent="0.25">
      <c r="A30">
        <v>500</v>
      </c>
      <c r="B30">
        <v>2</v>
      </c>
      <c r="C30">
        <v>3</v>
      </c>
      <c r="D30">
        <v>6</v>
      </c>
      <c r="E30" t="s">
        <v>196</v>
      </c>
      <c r="F30" s="12">
        <v>15660.66</v>
      </c>
    </row>
    <row r="31" spans="1:17" x14ac:dyDescent="0.25">
      <c r="A31">
        <v>500</v>
      </c>
      <c r="B31">
        <v>2</v>
      </c>
      <c r="C31">
        <v>3</v>
      </c>
      <c r="D31">
        <v>6</v>
      </c>
      <c r="E31" t="s">
        <v>196</v>
      </c>
      <c r="F31" s="1">
        <v>0</v>
      </c>
    </row>
    <row r="32" spans="1:17" x14ac:dyDescent="0.25">
      <c r="A32">
        <v>500</v>
      </c>
      <c r="B32">
        <v>2</v>
      </c>
      <c r="C32">
        <v>3</v>
      </c>
      <c r="D32">
        <v>6</v>
      </c>
      <c r="E32" t="s">
        <v>723</v>
      </c>
      <c r="F32" s="12">
        <v>27994923.920000002</v>
      </c>
    </row>
    <row r="33" spans="1:6" x14ac:dyDescent="0.25">
      <c r="A33">
        <v>500</v>
      </c>
      <c r="B33">
        <v>2</v>
      </c>
      <c r="C33">
        <v>3</v>
      </c>
      <c r="D33">
        <v>6</v>
      </c>
      <c r="E33" t="s">
        <v>723</v>
      </c>
      <c r="F33" s="1">
        <v>0</v>
      </c>
    </row>
    <row r="34" spans="1:6" x14ac:dyDescent="0.25">
      <c r="A34">
        <v>500</v>
      </c>
      <c r="B34">
        <v>2</v>
      </c>
      <c r="C34">
        <v>3</v>
      </c>
      <c r="D34">
        <v>7</v>
      </c>
      <c r="E34" t="s">
        <v>705</v>
      </c>
      <c r="F34" s="12">
        <v>319199.08</v>
      </c>
    </row>
    <row r="35" spans="1:6" x14ac:dyDescent="0.25">
      <c r="A35">
        <v>500</v>
      </c>
      <c r="B35">
        <v>2</v>
      </c>
      <c r="C35">
        <v>3</v>
      </c>
      <c r="D35">
        <v>7</v>
      </c>
      <c r="E35" t="s">
        <v>705</v>
      </c>
      <c r="F35" s="1">
        <v>0</v>
      </c>
    </row>
    <row r="36" spans="1:6" x14ac:dyDescent="0.25">
      <c r="A36">
        <v>500</v>
      </c>
      <c r="B36">
        <v>2</v>
      </c>
      <c r="C36">
        <v>3</v>
      </c>
      <c r="D36">
        <v>7</v>
      </c>
      <c r="E36" t="s">
        <v>723</v>
      </c>
      <c r="F36" s="1">
        <v>0</v>
      </c>
    </row>
    <row r="37" spans="1:6" x14ac:dyDescent="0.25">
      <c r="A37">
        <v>500</v>
      </c>
      <c r="B37">
        <v>2</v>
      </c>
      <c r="C37">
        <v>3</v>
      </c>
      <c r="D37">
        <v>7</v>
      </c>
      <c r="E37" t="s">
        <v>723</v>
      </c>
      <c r="F37" s="12">
        <v>1650</v>
      </c>
    </row>
    <row r="38" spans="1:6" x14ac:dyDescent="0.25">
      <c r="A38">
        <v>500</v>
      </c>
      <c r="B38">
        <v>2</v>
      </c>
      <c r="C38">
        <v>3</v>
      </c>
      <c r="D38">
        <v>8</v>
      </c>
      <c r="E38" t="s">
        <v>723</v>
      </c>
      <c r="F38" s="12">
        <v>4113936.05</v>
      </c>
    </row>
    <row r="39" spans="1:6" x14ac:dyDescent="0.25">
      <c r="A39">
        <v>500</v>
      </c>
      <c r="B39">
        <v>2</v>
      </c>
      <c r="C39">
        <v>4</v>
      </c>
      <c r="D39">
        <v>1</v>
      </c>
      <c r="E39" t="s">
        <v>709</v>
      </c>
      <c r="F39" s="1">
        <v>0</v>
      </c>
    </row>
    <row r="40" spans="1:6" x14ac:dyDescent="0.25">
      <c r="A40">
        <v>500</v>
      </c>
      <c r="B40">
        <v>2</v>
      </c>
      <c r="C40">
        <v>4</v>
      </c>
      <c r="D40">
        <v>1</v>
      </c>
      <c r="E40" t="s">
        <v>709</v>
      </c>
      <c r="F40" s="1">
        <v>0</v>
      </c>
    </row>
    <row r="41" spans="1:6" x14ac:dyDescent="0.25">
      <c r="A41">
        <v>500</v>
      </c>
      <c r="B41">
        <v>2</v>
      </c>
      <c r="C41">
        <v>4</v>
      </c>
      <c r="D41">
        <v>1</v>
      </c>
      <c r="E41" t="s">
        <v>723</v>
      </c>
      <c r="F41" s="1">
        <v>0</v>
      </c>
    </row>
    <row r="42" spans="1:6" x14ac:dyDescent="0.25">
      <c r="A42">
        <v>500</v>
      </c>
      <c r="B42">
        <v>2</v>
      </c>
      <c r="C42">
        <v>4</v>
      </c>
      <c r="D42">
        <v>1</v>
      </c>
      <c r="E42" t="s">
        <v>723</v>
      </c>
      <c r="F42" s="1">
        <v>0</v>
      </c>
    </row>
    <row r="43" spans="1:6" x14ac:dyDescent="0.25">
      <c r="A43">
        <v>500</v>
      </c>
      <c r="B43">
        <v>2</v>
      </c>
      <c r="C43">
        <v>4</v>
      </c>
      <c r="D43">
        <v>2</v>
      </c>
      <c r="E43" t="s">
        <v>712</v>
      </c>
      <c r="F43" s="1">
        <v>0</v>
      </c>
    </row>
    <row r="44" spans="1:6" x14ac:dyDescent="0.25">
      <c r="A44">
        <v>500</v>
      </c>
      <c r="B44">
        <v>2</v>
      </c>
      <c r="C44">
        <v>4</v>
      </c>
      <c r="D44">
        <v>2</v>
      </c>
      <c r="E44" t="s">
        <v>712</v>
      </c>
      <c r="F44" s="1">
        <v>0</v>
      </c>
    </row>
    <row r="45" spans="1:6" x14ac:dyDescent="0.25">
      <c r="A45">
        <v>500</v>
      </c>
      <c r="B45">
        <v>2</v>
      </c>
      <c r="C45">
        <v>4</v>
      </c>
      <c r="D45">
        <v>2</v>
      </c>
      <c r="E45" t="s">
        <v>712</v>
      </c>
      <c r="F45" s="1">
        <v>0</v>
      </c>
    </row>
    <row r="46" spans="1:6" x14ac:dyDescent="0.25">
      <c r="A46">
        <v>500</v>
      </c>
      <c r="B46">
        <v>2</v>
      </c>
      <c r="C46">
        <v>4</v>
      </c>
      <c r="D46">
        <v>2</v>
      </c>
      <c r="E46" t="s">
        <v>712</v>
      </c>
      <c r="F46" s="1">
        <v>0</v>
      </c>
    </row>
    <row r="47" spans="1:6" x14ac:dyDescent="0.25">
      <c r="A47">
        <v>500</v>
      </c>
      <c r="B47">
        <v>2</v>
      </c>
      <c r="C47">
        <v>4</v>
      </c>
      <c r="D47">
        <v>3</v>
      </c>
      <c r="E47" t="s">
        <v>714</v>
      </c>
      <c r="F47" s="1">
        <v>0</v>
      </c>
    </row>
    <row r="48" spans="1:6" x14ac:dyDescent="0.25">
      <c r="A48">
        <v>500</v>
      </c>
      <c r="B48">
        <v>2</v>
      </c>
      <c r="C48">
        <v>4</v>
      </c>
      <c r="D48">
        <v>3</v>
      </c>
      <c r="E48" t="s">
        <v>714</v>
      </c>
      <c r="F48" s="1">
        <v>0</v>
      </c>
    </row>
    <row r="49" spans="1:6" x14ac:dyDescent="0.25">
      <c r="A49">
        <v>500</v>
      </c>
      <c r="B49">
        <v>2</v>
      </c>
      <c r="C49">
        <v>4</v>
      </c>
      <c r="D49">
        <v>3</v>
      </c>
      <c r="E49" t="s">
        <v>723</v>
      </c>
      <c r="F49" s="1">
        <v>0</v>
      </c>
    </row>
    <row r="50" spans="1:6" x14ac:dyDescent="0.25">
      <c r="A50">
        <v>500</v>
      </c>
      <c r="B50">
        <v>2</v>
      </c>
      <c r="C50">
        <v>4</v>
      </c>
      <c r="D50">
        <v>3</v>
      </c>
      <c r="E50" t="s">
        <v>723</v>
      </c>
      <c r="F50" s="1">
        <v>0</v>
      </c>
    </row>
    <row r="51" spans="1:6" x14ac:dyDescent="0.25">
      <c r="A51">
        <v>500</v>
      </c>
      <c r="B51">
        <v>2</v>
      </c>
      <c r="C51">
        <v>4</v>
      </c>
      <c r="D51">
        <v>99</v>
      </c>
      <c r="E51" t="s">
        <v>714</v>
      </c>
      <c r="F51" s="1">
        <v>0</v>
      </c>
    </row>
    <row r="52" spans="1:6" x14ac:dyDescent="0.25">
      <c r="A52">
        <v>500</v>
      </c>
      <c r="B52">
        <v>2</v>
      </c>
      <c r="C52">
        <v>4</v>
      </c>
      <c r="D52">
        <v>99</v>
      </c>
      <c r="E52" t="s">
        <v>714</v>
      </c>
      <c r="F52" s="1">
        <v>0</v>
      </c>
    </row>
    <row r="53" spans="1:6" x14ac:dyDescent="0.25">
      <c r="A53">
        <v>500</v>
      </c>
      <c r="B53">
        <v>2</v>
      </c>
      <c r="C53">
        <v>4</v>
      </c>
      <c r="D53">
        <v>99</v>
      </c>
      <c r="E53" t="s">
        <v>714</v>
      </c>
      <c r="F53" s="1">
        <v>0</v>
      </c>
    </row>
    <row r="54" spans="1:6" x14ac:dyDescent="0.25">
      <c r="A54">
        <v>500</v>
      </c>
      <c r="B54">
        <v>2</v>
      </c>
      <c r="C54">
        <v>4</v>
      </c>
      <c r="D54">
        <v>99</v>
      </c>
      <c r="E54" t="s">
        <v>714</v>
      </c>
      <c r="F54" s="1">
        <v>0</v>
      </c>
    </row>
    <row r="55" spans="1:6" x14ac:dyDescent="0.25">
      <c r="A55">
        <v>500</v>
      </c>
      <c r="B55">
        <v>2</v>
      </c>
      <c r="C55">
        <v>5</v>
      </c>
      <c r="D55">
        <v>0</v>
      </c>
      <c r="E55" t="s">
        <v>718</v>
      </c>
      <c r="F55" s="1">
        <v>0</v>
      </c>
    </row>
    <row r="56" spans="1:6" x14ac:dyDescent="0.25">
      <c r="A56">
        <v>500</v>
      </c>
      <c r="B56">
        <v>2</v>
      </c>
      <c r="C56">
        <v>5</v>
      </c>
      <c r="D56">
        <v>0</v>
      </c>
      <c r="E56" t="s">
        <v>718</v>
      </c>
      <c r="F56" s="1">
        <v>0</v>
      </c>
    </row>
    <row r="57" spans="1:6" x14ac:dyDescent="0.25">
      <c r="A57">
        <v>500</v>
      </c>
      <c r="B57">
        <v>2</v>
      </c>
      <c r="C57">
        <v>5</v>
      </c>
      <c r="D57">
        <v>0</v>
      </c>
      <c r="E57" t="s">
        <v>745</v>
      </c>
      <c r="F57" s="1">
        <v>0</v>
      </c>
    </row>
    <row r="58" spans="1:6" x14ac:dyDescent="0.25">
      <c r="A58">
        <v>500</v>
      </c>
      <c r="B58">
        <v>2</v>
      </c>
      <c r="C58">
        <v>5</v>
      </c>
      <c r="D58">
        <v>0</v>
      </c>
      <c r="E58" t="s">
        <v>745</v>
      </c>
      <c r="F58" s="1">
        <v>0</v>
      </c>
    </row>
    <row r="59" spans="1:6" x14ac:dyDescent="0.25">
      <c r="A59">
        <v>500</v>
      </c>
      <c r="B59">
        <v>2</v>
      </c>
      <c r="C59">
        <v>6</v>
      </c>
      <c r="D59">
        <v>0</v>
      </c>
      <c r="E59" t="s">
        <v>680</v>
      </c>
      <c r="F59" s="12">
        <v>4227023.28</v>
      </c>
    </row>
    <row r="60" spans="1:6" x14ac:dyDescent="0.25">
      <c r="A60">
        <v>500</v>
      </c>
      <c r="B60">
        <v>2</v>
      </c>
      <c r="C60">
        <v>6</v>
      </c>
      <c r="D60">
        <v>0</v>
      </c>
      <c r="E60" t="s">
        <v>680</v>
      </c>
      <c r="F60" s="1">
        <v>0</v>
      </c>
    </row>
    <row r="61" spans="1:6" x14ac:dyDescent="0.25">
      <c r="A61">
        <v>500</v>
      </c>
      <c r="B61">
        <v>2</v>
      </c>
      <c r="C61">
        <v>6</v>
      </c>
      <c r="D61">
        <v>0</v>
      </c>
      <c r="E61" t="s">
        <v>680</v>
      </c>
      <c r="F61" s="12">
        <v>3551039.42</v>
      </c>
    </row>
    <row r="62" spans="1:6" x14ac:dyDescent="0.25">
      <c r="A62">
        <v>500</v>
      </c>
      <c r="B62">
        <v>2</v>
      </c>
      <c r="C62">
        <v>6</v>
      </c>
      <c r="D62">
        <v>0</v>
      </c>
      <c r="E62" t="s">
        <v>680</v>
      </c>
      <c r="F62" s="1">
        <v>0</v>
      </c>
    </row>
    <row r="63" spans="1:6" x14ac:dyDescent="0.25">
      <c r="A63">
        <v>500</v>
      </c>
      <c r="B63">
        <v>3</v>
      </c>
      <c r="C63">
        <v>1</v>
      </c>
      <c r="D63">
        <v>2</v>
      </c>
      <c r="E63" t="s">
        <v>811</v>
      </c>
      <c r="F63" s="1">
        <v>0</v>
      </c>
    </row>
    <row r="64" spans="1:6" x14ac:dyDescent="0.25">
      <c r="A64">
        <v>500</v>
      </c>
      <c r="B64">
        <v>3</v>
      </c>
      <c r="C64">
        <v>1</v>
      </c>
      <c r="D64">
        <v>3</v>
      </c>
      <c r="E64" t="s">
        <v>816</v>
      </c>
      <c r="F64" s="1">
        <v>0</v>
      </c>
    </row>
    <row r="65" spans="1:6" x14ac:dyDescent="0.25">
      <c r="A65">
        <v>500</v>
      </c>
      <c r="B65">
        <v>3</v>
      </c>
      <c r="C65">
        <v>1</v>
      </c>
      <c r="D65">
        <v>4</v>
      </c>
      <c r="E65" t="s">
        <v>818</v>
      </c>
      <c r="F65" s="1">
        <v>0</v>
      </c>
    </row>
    <row r="66" spans="1:6" x14ac:dyDescent="0.25">
      <c r="A66">
        <v>500</v>
      </c>
      <c r="B66">
        <v>3</v>
      </c>
      <c r="C66">
        <v>1</v>
      </c>
      <c r="D66">
        <v>5</v>
      </c>
      <c r="E66" t="s">
        <v>823</v>
      </c>
      <c r="F66" s="1">
        <v>0</v>
      </c>
    </row>
    <row r="67" spans="1:6" x14ac:dyDescent="0.25">
      <c r="A67">
        <v>500</v>
      </c>
      <c r="B67">
        <v>3</v>
      </c>
      <c r="C67">
        <v>1</v>
      </c>
      <c r="D67">
        <v>9</v>
      </c>
      <c r="E67" t="s">
        <v>827</v>
      </c>
      <c r="F67" s="1">
        <v>0</v>
      </c>
    </row>
    <row r="68" spans="1:6" x14ac:dyDescent="0.25">
      <c r="A68">
        <v>500</v>
      </c>
      <c r="B68">
        <v>3</v>
      </c>
      <c r="C68">
        <v>2</v>
      </c>
      <c r="D68">
        <v>1</v>
      </c>
      <c r="E68" t="s">
        <v>836</v>
      </c>
      <c r="F68" s="1">
        <v>0</v>
      </c>
    </row>
  </sheetData>
  <sortState ref="A4:F68">
    <sortCondition ref="B4:B68"/>
    <sortCondition ref="C4:C68"/>
    <sortCondition ref="D4:D68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0"/>
  <sheetViews>
    <sheetView workbookViewId="0">
      <selection activeCell="S38" sqref="S38"/>
    </sheetView>
  </sheetViews>
  <sheetFormatPr defaultRowHeight="15" x14ac:dyDescent="0.25"/>
  <cols>
    <col min="7" max="8" width="13.85546875" bestFit="1" customWidth="1"/>
    <col min="9" max="9" width="14.5703125" bestFit="1" customWidth="1"/>
    <col min="18" max="19" width="13.85546875" style="1" bestFit="1" customWidth="1"/>
    <col min="20" max="20" width="14.5703125" bestFit="1" customWidth="1"/>
  </cols>
  <sheetData>
    <row r="2" spans="1:20" x14ac:dyDescent="0.25">
      <c r="G2" s="15" t="s">
        <v>931</v>
      </c>
    </row>
    <row r="3" spans="1:20" x14ac:dyDescent="0.25">
      <c r="A3">
        <v>570</v>
      </c>
      <c r="B3">
        <v>1</v>
      </c>
      <c r="C3">
        <v>0</v>
      </c>
      <c r="D3">
        <v>0</v>
      </c>
      <c r="E3">
        <v>0</v>
      </c>
      <c r="F3" t="s">
        <v>332</v>
      </c>
      <c r="G3" s="1">
        <v>195948137.90000001</v>
      </c>
      <c r="H3" s="1">
        <v>195948137.90000001</v>
      </c>
      <c r="I3" s="1">
        <f>H3-G3</f>
        <v>0</v>
      </c>
      <c r="L3">
        <v>519</v>
      </c>
      <c r="M3">
        <v>10</v>
      </c>
      <c r="N3">
        <v>2</v>
      </c>
      <c r="O3">
        <v>0</v>
      </c>
      <c r="P3">
        <v>0</v>
      </c>
      <c r="Q3" t="s">
        <v>326</v>
      </c>
      <c r="R3" s="1">
        <v>283625000</v>
      </c>
      <c r="S3" s="1">
        <v>283625000</v>
      </c>
      <c r="T3" s="1">
        <f>S3-R3</f>
        <v>0</v>
      </c>
    </row>
    <row r="4" spans="1:20" x14ac:dyDescent="0.25">
      <c r="A4">
        <v>570</v>
      </c>
      <c r="B4">
        <v>2</v>
      </c>
      <c r="C4">
        <v>0</v>
      </c>
      <c r="D4">
        <v>0</v>
      </c>
      <c r="E4">
        <v>0</v>
      </c>
      <c r="F4" t="s">
        <v>333</v>
      </c>
      <c r="G4" s="1">
        <v>208973779.25999999</v>
      </c>
      <c r="H4" s="1">
        <v>404921917.16000003</v>
      </c>
      <c r="I4" s="1">
        <f t="shared" ref="I4:I7" si="0">H4-G4</f>
        <v>195948137.90000004</v>
      </c>
      <c r="L4">
        <v>519</v>
      </c>
      <c r="M4">
        <v>10</v>
      </c>
      <c r="N4">
        <v>3</v>
      </c>
      <c r="O4">
        <v>0</v>
      </c>
      <c r="P4">
        <v>0</v>
      </c>
      <c r="Q4" t="s">
        <v>327</v>
      </c>
      <c r="R4" s="1">
        <v>353335424.01999998</v>
      </c>
      <c r="S4" s="1">
        <v>353335424.01999998</v>
      </c>
      <c r="T4" s="1">
        <f t="shared" ref="T4:T12" si="1">S4-R4</f>
        <v>0</v>
      </c>
    </row>
    <row r="5" spans="1:20" x14ac:dyDescent="0.25">
      <c r="A5">
        <v>570</v>
      </c>
      <c r="B5">
        <v>3</v>
      </c>
      <c r="C5">
        <v>0</v>
      </c>
      <c r="D5">
        <v>0</v>
      </c>
      <c r="E5">
        <v>0</v>
      </c>
      <c r="F5" t="s">
        <v>334</v>
      </c>
      <c r="G5" s="1">
        <v>154215014.46000001</v>
      </c>
      <c r="H5" s="1">
        <v>363188793.72000003</v>
      </c>
      <c r="I5" s="1">
        <f t="shared" si="0"/>
        <v>208973779.26000002</v>
      </c>
      <c r="L5">
        <v>519</v>
      </c>
      <c r="M5">
        <v>10</v>
      </c>
      <c r="N5">
        <v>4</v>
      </c>
      <c r="O5">
        <v>0</v>
      </c>
      <c r="P5">
        <v>0</v>
      </c>
      <c r="Q5" t="s">
        <v>328</v>
      </c>
      <c r="R5" s="1">
        <v>232085000</v>
      </c>
      <c r="S5" s="1">
        <v>232085000</v>
      </c>
      <c r="T5" s="1">
        <f t="shared" si="1"/>
        <v>0</v>
      </c>
    </row>
    <row r="6" spans="1:20" x14ac:dyDescent="0.25">
      <c r="A6">
        <v>570</v>
      </c>
      <c r="B6">
        <v>4</v>
      </c>
      <c r="C6">
        <v>0</v>
      </c>
      <c r="D6">
        <v>0</v>
      </c>
      <c r="E6">
        <v>0</v>
      </c>
      <c r="F6" t="s">
        <v>335</v>
      </c>
      <c r="G6" s="1">
        <v>122136110.51000001</v>
      </c>
      <c r="H6" s="1">
        <v>276351124.97000003</v>
      </c>
      <c r="I6" s="1">
        <f t="shared" si="0"/>
        <v>154215014.46000004</v>
      </c>
      <c r="L6">
        <v>519</v>
      </c>
      <c r="M6">
        <v>10</v>
      </c>
      <c r="N6">
        <v>5</v>
      </c>
      <c r="O6">
        <v>0</v>
      </c>
      <c r="P6">
        <v>0</v>
      </c>
      <c r="Q6" t="s">
        <v>329</v>
      </c>
      <c r="R6" s="1">
        <v>218088549.53</v>
      </c>
      <c r="S6" s="1">
        <v>218090049.53</v>
      </c>
      <c r="T6" s="1">
        <f t="shared" si="1"/>
        <v>1500</v>
      </c>
    </row>
    <row r="7" spans="1:20" x14ac:dyDescent="0.25">
      <c r="A7">
        <v>570</v>
      </c>
      <c r="B7">
        <v>5</v>
      </c>
      <c r="C7">
        <v>0</v>
      </c>
      <c r="D7">
        <v>0</v>
      </c>
      <c r="E7">
        <v>0</v>
      </c>
      <c r="F7" t="s">
        <v>336</v>
      </c>
      <c r="G7" s="1">
        <v>191428822.71000001</v>
      </c>
      <c r="H7" s="1">
        <v>313564933.22000003</v>
      </c>
      <c r="I7" s="1">
        <f t="shared" si="0"/>
        <v>122136110.51000002</v>
      </c>
      <c r="L7">
        <v>519</v>
      </c>
      <c r="M7">
        <v>10</v>
      </c>
      <c r="N7">
        <v>6</v>
      </c>
      <c r="O7">
        <v>0</v>
      </c>
      <c r="P7">
        <v>0</v>
      </c>
      <c r="Q7" t="s">
        <v>330</v>
      </c>
      <c r="R7" s="1">
        <v>283206165.80000001</v>
      </c>
      <c r="S7" s="1">
        <v>283206165.80000001</v>
      </c>
      <c r="T7" s="1">
        <f t="shared" si="1"/>
        <v>0</v>
      </c>
    </row>
    <row r="8" spans="1:20" x14ac:dyDescent="0.25">
      <c r="G8" s="1"/>
      <c r="H8" s="1"/>
      <c r="I8" s="1">
        <f>SUM(I3:I7)</f>
        <v>681273042.13000011</v>
      </c>
      <c r="L8">
        <v>519</v>
      </c>
      <c r="M8">
        <v>11</v>
      </c>
      <c r="N8">
        <v>2</v>
      </c>
      <c r="O8">
        <v>0</v>
      </c>
      <c r="P8">
        <v>0</v>
      </c>
      <c r="Q8" t="s">
        <v>326</v>
      </c>
      <c r="R8" s="1">
        <v>441675195.57999998</v>
      </c>
      <c r="S8" s="1">
        <v>441675195.57999998</v>
      </c>
      <c r="T8" s="1">
        <f t="shared" si="1"/>
        <v>0</v>
      </c>
    </row>
    <row r="9" spans="1:20" x14ac:dyDescent="0.25">
      <c r="L9">
        <v>519</v>
      </c>
      <c r="M9">
        <v>11</v>
      </c>
      <c r="N9">
        <v>3</v>
      </c>
      <c r="O9">
        <v>0</v>
      </c>
      <c r="P9">
        <v>0</v>
      </c>
      <c r="Q9" t="s">
        <v>327</v>
      </c>
      <c r="R9" s="1">
        <v>347082111.91000003</v>
      </c>
      <c r="S9" s="1">
        <v>347094123.60000002</v>
      </c>
      <c r="T9" s="1">
        <f t="shared" si="1"/>
        <v>12011.689999997616</v>
      </c>
    </row>
    <row r="10" spans="1:20" x14ac:dyDescent="0.25">
      <c r="A10">
        <v>580</v>
      </c>
      <c r="B10">
        <v>1</v>
      </c>
      <c r="C10">
        <v>0</v>
      </c>
      <c r="D10">
        <v>0</v>
      </c>
      <c r="E10">
        <v>0</v>
      </c>
      <c r="F10" t="s">
        <v>337</v>
      </c>
      <c r="G10" s="1">
        <v>68674805.099999994</v>
      </c>
      <c r="H10" s="1">
        <v>68674805.099999994</v>
      </c>
      <c r="I10" s="1">
        <f>H10-G10</f>
        <v>0</v>
      </c>
      <c r="L10">
        <v>519</v>
      </c>
      <c r="M10">
        <v>11</v>
      </c>
      <c r="N10">
        <v>4</v>
      </c>
      <c r="O10">
        <v>0</v>
      </c>
      <c r="P10">
        <v>0</v>
      </c>
      <c r="Q10" t="s">
        <v>328</v>
      </c>
      <c r="R10" s="1">
        <v>270275534.63999999</v>
      </c>
      <c r="S10" s="1">
        <v>270275537.63999999</v>
      </c>
      <c r="T10" s="1">
        <f t="shared" si="1"/>
        <v>3</v>
      </c>
    </row>
    <row r="11" spans="1:20" x14ac:dyDescent="0.25">
      <c r="A11">
        <v>580</v>
      </c>
      <c r="B11">
        <v>2</v>
      </c>
      <c r="C11">
        <v>0</v>
      </c>
      <c r="D11">
        <v>0</v>
      </c>
      <c r="E11">
        <v>0</v>
      </c>
      <c r="F11" t="s">
        <v>338</v>
      </c>
      <c r="G11" s="1">
        <v>125077057.28</v>
      </c>
      <c r="H11" s="1">
        <v>56402252.18</v>
      </c>
      <c r="I11" s="1">
        <f t="shared" ref="I11:I14" si="2">H11-G11</f>
        <v>-68674805.099999994</v>
      </c>
      <c r="L11">
        <v>519</v>
      </c>
      <c r="M11">
        <v>11</v>
      </c>
      <c r="N11">
        <v>5</v>
      </c>
      <c r="O11">
        <v>0</v>
      </c>
      <c r="P11">
        <v>0</v>
      </c>
      <c r="Q11" t="s">
        <v>329</v>
      </c>
      <c r="R11" s="1">
        <v>220289140.69999999</v>
      </c>
      <c r="S11" s="1">
        <v>220278621.91</v>
      </c>
      <c r="T11" s="1">
        <f t="shared" si="1"/>
        <v>-10518.789999991655</v>
      </c>
    </row>
    <row r="12" spans="1:20" x14ac:dyDescent="0.25">
      <c r="A12">
        <v>580</v>
      </c>
      <c r="B12">
        <v>3</v>
      </c>
      <c r="C12">
        <v>0</v>
      </c>
      <c r="D12">
        <v>0</v>
      </c>
      <c r="E12">
        <v>0</v>
      </c>
      <c r="F12" t="s">
        <v>339</v>
      </c>
      <c r="G12" s="1">
        <v>124600039.84999999</v>
      </c>
      <c r="H12" s="1">
        <v>68197787.670000002</v>
      </c>
      <c r="I12" s="1">
        <f t="shared" si="2"/>
        <v>-56402252.179999992</v>
      </c>
      <c r="L12">
        <v>519</v>
      </c>
      <c r="M12">
        <v>11</v>
      </c>
      <c r="N12">
        <v>6</v>
      </c>
      <c r="O12">
        <v>0</v>
      </c>
      <c r="P12">
        <v>0</v>
      </c>
      <c r="Q12" t="s">
        <v>330</v>
      </c>
      <c r="R12" s="1">
        <v>169770777.46000001</v>
      </c>
      <c r="S12" s="1">
        <v>169770777.46000001</v>
      </c>
      <c r="T12" s="1">
        <f t="shared" si="1"/>
        <v>0</v>
      </c>
    </row>
    <row r="13" spans="1:20" x14ac:dyDescent="0.25">
      <c r="A13">
        <v>580</v>
      </c>
      <c r="B13">
        <v>4</v>
      </c>
      <c r="C13">
        <v>0</v>
      </c>
      <c r="D13">
        <v>0</v>
      </c>
      <c r="E13">
        <v>0</v>
      </c>
      <c r="F13" t="s">
        <v>340</v>
      </c>
      <c r="G13" s="1">
        <v>213389557.87</v>
      </c>
      <c r="H13" s="1">
        <v>145191770.19999999</v>
      </c>
      <c r="I13" s="1">
        <f t="shared" si="2"/>
        <v>-68197787.670000017</v>
      </c>
      <c r="T13" s="1">
        <f>SUM(T3:T12)</f>
        <v>2995.9000000059605</v>
      </c>
    </row>
    <row r="14" spans="1:20" x14ac:dyDescent="0.25">
      <c r="A14">
        <v>580</v>
      </c>
      <c r="B14">
        <v>5</v>
      </c>
      <c r="C14">
        <v>0</v>
      </c>
      <c r="D14">
        <v>0</v>
      </c>
      <c r="E14">
        <v>0</v>
      </c>
      <c r="F14" t="s">
        <v>341</v>
      </c>
      <c r="G14" s="1">
        <v>229331825.66999999</v>
      </c>
      <c r="H14" s="1">
        <v>84140055.469999999</v>
      </c>
      <c r="I14" s="1">
        <f t="shared" si="2"/>
        <v>-145191770.19999999</v>
      </c>
    </row>
    <row r="15" spans="1:20" x14ac:dyDescent="0.25">
      <c r="I15" s="1">
        <f>SUM(I10:I14)</f>
        <v>-338466615.14999998</v>
      </c>
    </row>
    <row r="17" spans="1:20" x14ac:dyDescent="0.25">
      <c r="L17">
        <v>570</v>
      </c>
      <c r="M17">
        <v>1</v>
      </c>
      <c r="N17">
        <v>0</v>
      </c>
      <c r="O17">
        <v>0</v>
      </c>
      <c r="P17">
        <v>0</v>
      </c>
      <c r="Q17" t="s">
        <v>332</v>
      </c>
      <c r="R17" s="1">
        <v>0</v>
      </c>
      <c r="S17" s="1">
        <v>317589503.14999998</v>
      </c>
      <c r="T17" s="1">
        <f>S17-R17</f>
        <v>317589503.14999998</v>
      </c>
    </row>
    <row r="18" spans="1:20" x14ac:dyDescent="0.25">
      <c r="A18">
        <v>590</v>
      </c>
      <c r="B18">
        <v>0</v>
      </c>
      <c r="C18">
        <v>0</v>
      </c>
      <c r="D18">
        <v>0</v>
      </c>
      <c r="E18">
        <v>0</v>
      </c>
      <c r="F18" t="s">
        <v>342</v>
      </c>
      <c r="G18" s="1">
        <v>195948137.90000001</v>
      </c>
      <c r="H18" s="1">
        <v>513537641.05000001</v>
      </c>
      <c r="I18" s="1">
        <f>H18-G18</f>
        <v>317589503.14999998</v>
      </c>
      <c r="L18">
        <v>570</v>
      </c>
      <c r="M18">
        <v>2</v>
      </c>
      <c r="N18">
        <v>0</v>
      </c>
      <c r="O18">
        <v>0</v>
      </c>
      <c r="P18">
        <v>0</v>
      </c>
      <c r="Q18" t="s">
        <v>333</v>
      </c>
      <c r="R18" s="1">
        <v>0</v>
      </c>
      <c r="S18" s="1">
        <v>195948137.90000001</v>
      </c>
      <c r="T18" s="1">
        <f t="shared" ref="T18:T21" si="3">S18-R18</f>
        <v>195948137.90000001</v>
      </c>
    </row>
    <row r="19" spans="1:20" x14ac:dyDescent="0.25">
      <c r="L19">
        <v>570</v>
      </c>
      <c r="M19">
        <v>3</v>
      </c>
      <c r="N19">
        <v>0</v>
      </c>
      <c r="O19">
        <v>0</v>
      </c>
      <c r="P19">
        <v>0</v>
      </c>
      <c r="Q19" t="s">
        <v>334</v>
      </c>
      <c r="R19" s="1">
        <v>0</v>
      </c>
      <c r="S19" s="1">
        <v>208973779.25999999</v>
      </c>
      <c r="T19" s="1">
        <f t="shared" si="3"/>
        <v>208973779.25999999</v>
      </c>
    </row>
    <row r="20" spans="1:20" x14ac:dyDescent="0.25">
      <c r="L20">
        <v>570</v>
      </c>
      <c r="M20">
        <v>4</v>
      </c>
      <c r="N20">
        <v>0</v>
      </c>
      <c r="O20">
        <v>0</v>
      </c>
      <c r="P20">
        <v>0</v>
      </c>
      <c r="Q20" t="s">
        <v>335</v>
      </c>
      <c r="R20" s="1">
        <v>0</v>
      </c>
      <c r="S20" s="1">
        <v>154215014.46000001</v>
      </c>
      <c r="T20" s="1">
        <f t="shared" si="3"/>
        <v>154215014.46000001</v>
      </c>
    </row>
    <row r="21" spans="1:20" x14ac:dyDescent="0.25">
      <c r="A21">
        <v>591</v>
      </c>
      <c r="B21">
        <v>0</v>
      </c>
      <c r="C21">
        <v>0</v>
      </c>
      <c r="D21">
        <v>0</v>
      </c>
      <c r="E21">
        <v>0</v>
      </c>
      <c r="G21" s="1">
        <v>154971083.56</v>
      </c>
      <c r="H21" s="1">
        <v>68674805.099999994</v>
      </c>
      <c r="I21" s="1">
        <f>H21-G21</f>
        <v>-86296278.460000008</v>
      </c>
      <c r="L21">
        <v>570</v>
      </c>
      <c r="M21">
        <v>5</v>
      </c>
      <c r="N21">
        <v>0</v>
      </c>
      <c r="O21">
        <v>0</v>
      </c>
      <c r="P21">
        <v>0</v>
      </c>
      <c r="Q21" t="s">
        <v>336</v>
      </c>
      <c r="R21" s="1">
        <v>0</v>
      </c>
      <c r="S21" s="1">
        <v>122136110.51000001</v>
      </c>
      <c r="T21" s="1">
        <f t="shared" si="3"/>
        <v>122136110.51000001</v>
      </c>
    </row>
    <row r="22" spans="1:20" x14ac:dyDescent="0.25">
      <c r="T22" s="1">
        <f>SUM(T17:T21)</f>
        <v>998862545.27999997</v>
      </c>
    </row>
    <row r="25" spans="1:20" x14ac:dyDescent="0.25">
      <c r="L25">
        <v>580</v>
      </c>
      <c r="M25">
        <v>1</v>
      </c>
      <c r="N25">
        <v>0</v>
      </c>
      <c r="O25">
        <v>0</v>
      </c>
      <c r="P25">
        <v>0</v>
      </c>
      <c r="Q25" t="s">
        <v>337</v>
      </c>
      <c r="R25" s="1">
        <v>86296278.459999993</v>
      </c>
      <c r="S25" s="1">
        <v>0</v>
      </c>
      <c r="T25" s="1">
        <f>S25-R25</f>
        <v>-86296278.459999993</v>
      </c>
    </row>
    <row r="26" spans="1:20" x14ac:dyDescent="0.25">
      <c r="L26">
        <v>580</v>
      </c>
      <c r="M26">
        <v>2</v>
      </c>
      <c r="N26">
        <v>0</v>
      </c>
      <c r="O26">
        <v>0</v>
      </c>
      <c r="P26">
        <v>0</v>
      </c>
      <c r="Q26" t="s">
        <v>338</v>
      </c>
      <c r="R26" s="1">
        <v>68674805.099999994</v>
      </c>
      <c r="S26" s="1">
        <v>0</v>
      </c>
      <c r="T26" s="1">
        <f t="shared" ref="T26:T29" si="4">S26-R26</f>
        <v>-68674805.099999994</v>
      </c>
    </row>
    <row r="27" spans="1:20" x14ac:dyDescent="0.25">
      <c r="L27">
        <v>580</v>
      </c>
      <c r="M27">
        <v>3</v>
      </c>
      <c r="N27">
        <v>0</v>
      </c>
      <c r="O27">
        <v>0</v>
      </c>
      <c r="P27">
        <v>0</v>
      </c>
      <c r="Q27" t="s">
        <v>339</v>
      </c>
      <c r="R27" s="1">
        <v>56402252.18</v>
      </c>
      <c r="S27" s="1">
        <v>0</v>
      </c>
      <c r="T27" s="1">
        <f t="shared" si="4"/>
        <v>-56402252.18</v>
      </c>
    </row>
    <row r="28" spans="1:20" x14ac:dyDescent="0.25">
      <c r="L28">
        <v>580</v>
      </c>
      <c r="M28">
        <v>4</v>
      </c>
      <c r="N28">
        <v>0</v>
      </c>
      <c r="O28">
        <v>0</v>
      </c>
      <c r="P28">
        <v>0</v>
      </c>
      <c r="Q28" t="s">
        <v>340</v>
      </c>
      <c r="R28" s="1">
        <v>68197787.670000002</v>
      </c>
      <c r="S28" s="1">
        <v>0</v>
      </c>
      <c r="T28" s="1">
        <f t="shared" si="4"/>
        <v>-68197787.670000002</v>
      </c>
    </row>
    <row r="29" spans="1:20" x14ac:dyDescent="0.25">
      <c r="L29">
        <v>580</v>
      </c>
      <c r="M29">
        <v>5</v>
      </c>
      <c r="N29">
        <v>0</v>
      </c>
      <c r="O29">
        <v>0</v>
      </c>
      <c r="P29">
        <v>0</v>
      </c>
      <c r="Q29" t="s">
        <v>341</v>
      </c>
      <c r="R29" s="1">
        <v>145191770.19999999</v>
      </c>
      <c r="S29" s="1">
        <v>0</v>
      </c>
      <c r="T29" s="1">
        <f t="shared" si="4"/>
        <v>-145191770.19999999</v>
      </c>
    </row>
    <row r="30" spans="1:20" x14ac:dyDescent="0.25">
      <c r="T30" s="1">
        <f>SUM(T25:T29)</f>
        <v>-424762893.61000001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7"/>
  <sheetViews>
    <sheetView workbookViewId="0">
      <selection activeCell="G12" sqref="G12"/>
    </sheetView>
  </sheetViews>
  <sheetFormatPr defaultRowHeight="15" x14ac:dyDescent="0.25"/>
  <cols>
    <col min="7" max="7" width="13.85546875" style="1" bestFit="1" customWidth="1"/>
    <col min="8" max="8" width="10.140625" style="1" bestFit="1" customWidth="1"/>
    <col min="9" max="10" width="16.42578125" customWidth="1"/>
    <col min="17" max="17" width="13.85546875" style="1" bestFit="1" customWidth="1"/>
  </cols>
  <sheetData>
    <row r="1" spans="1:17" x14ac:dyDescent="0.25">
      <c r="E1" t="s">
        <v>935</v>
      </c>
      <c r="L1">
        <v>630</v>
      </c>
      <c r="M1">
        <v>1</v>
      </c>
      <c r="N1">
        <v>0</v>
      </c>
      <c r="O1">
        <v>0</v>
      </c>
    </row>
    <row r="2" spans="1:17" x14ac:dyDescent="0.25">
      <c r="A2">
        <v>630</v>
      </c>
      <c r="B2">
        <v>1</v>
      </c>
      <c r="C2">
        <v>1</v>
      </c>
      <c r="D2">
        <v>1</v>
      </c>
      <c r="E2">
        <v>1</v>
      </c>
      <c r="F2" t="s">
        <v>364</v>
      </c>
      <c r="G2" s="1">
        <v>29178358</v>
      </c>
      <c r="H2" s="1">
        <v>502.25</v>
      </c>
      <c r="I2" s="16">
        <f>G2-H2</f>
        <v>29177855.75</v>
      </c>
      <c r="J2" s="1"/>
      <c r="L2">
        <v>630</v>
      </c>
      <c r="M2">
        <v>2</v>
      </c>
      <c r="N2">
        <v>0</v>
      </c>
      <c r="O2">
        <v>0</v>
      </c>
      <c r="Q2" s="1">
        <v>0</v>
      </c>
    </row>
    <row r="3" spans="1:17" x14ac:dyDescent="0.25">
      <c r="A3">
        <v>630</v>
      </c>
      <c r="B3">
        <v>1</v>
      </c>
      <c r="C3">
        <v>1</v>
      </c>
      <c r="D3">
        <v>2</v>
      </c>
      <c r="E3">
        <v>1</v>
      </c>
      <c r="F3" t="s">
        <v>365</v>
      </c>
      <c r="G3" s="1">
        <v>25598254.469999999</v>
      </c>
      <c r="H3" s="1">
        <v>0</v>
      </c>
      <c r="I3" s="16">
        <f t="shared" ref="I3:I66" si="0">G3-H3</f>
        <v>25598254.469999999</v>
      </c>
      <c r="J3" s="1"/>
      <c r="L3">
        <v>630</v>
      </c>
      <c r="M3">
        <v>3</v>
      </c>
      <c r="N3">
        <v>0</v>
      </c>
      <c r="O3">
        <v>0</v>
      </c>
      <c r="Q3" s="1">
        <v>0</v>
      </c>
    </row>
    <row r="4" spans="1:17" x14ac:dyDescent="0.25">
      <c r="A4">
        <v>630</v>
      </c>
      <c r="B4">
        <v>1</v>
      </c>
      <c r="C4">
        <v>1</v>
      </c>
      <c r="D4">
        <v>3</v>
      </c>
      <c r="E4">
        <v>1</v>
      </c>
      <c r="F4" t="s">
        <v>366</v>
      </c>
      <c r="G4" s="1">
        <v>208808.94</v>
      </c>
      <c r="H4" s="1">
        <v>0</v>
      </c>
      <c r="I4" s="16">
        <f t="shared" si="0"/>
        <v>208808.94</v>
      </c>
      <c r="J4" s="1"/>
      <c r="L4">
        <v>630</v>
      </c>
      <c r="M4">
        <v>4</v>
      </c>
      <c r="N4">
        <v>0</v>
      </c>
      <c r="O4">
        <v>0</v>
      </c>
      <c r="Q4" s="1">
        <v>27150657.050000001</v>
      </c>
    </row>
    <row r="5" spans="1:17" x14ac:dyDescent="0.25">
      <c r="A5">
        <v>630</v>
      </c>
      <c r="B5">
        <v>1</v>
      </c>
      <c r="C5">
        <v>1</v>
      </c>
      <c r="D5">
        <v>4</v>
      </c>
      <c r="E5">
        <v>1</v>
      </c>
      <c r="F5" t="s">
        <v>367</v>
      </c>
      <c r="G5" s="1">
        <v>1780531.54</v>
      </c>
      <c r="H5" s="1">
        <v>0</v>
      </c>
      <c r="I5" s="16">
        <f t="shared" si="0"/>
        <v>1780531.54</v>
      </c>
      <c r="J5" s="1"/>
      <c r="L5">
        <v>630</v>
      </c>
      <c r="M5">
        <v>5</v>
      </c>
      <c r="N5">
        <v>0</v>
      </c>
      <c r="O5">
        <v>0</v>
      </c>
      <c r="Q5" s="1">
        <v>49207.49</v>
      </c>
    </row>
    <row r="6" spans="1:17" x14ac:dyDescent="0.25">
      <c r="A6">
        <v>630</v>
      </c>
      <c r="B6">
        <v>1</v>
      </c>
      <c r="C6">
        <v>1</v>
      </c>
      <c r="D6">
        <v>5</v>
      </c>
      <c r="E6">
        <v>1</v>
      </c>
      <c r="F6" t="s">
        <v>368</v>
      </c>
      <c r="G6" s="1">
        <v>30144.400000000001</v>
      </c>
      <c r="H6" s="1">
        <v>0</v>
      </c>
      <c r="I6" s="16">
        <f t="shared" si="0"/>
        <v>30144.400000000001</v>
      </c>
      <c r="J6" s="1"/>
      <c r="L6">
        <v>630</v>
      </c>
      <c r="M6">
        <v>7</v>
      </c>
      <c r="N6">
        <v>0</v>
      </c>
      <c r="O6">
        <v>0</v>
      </c>
      <c r="Q6" s="1">
        <v>0</v>
      </c>
    </row>
    <row r="7" spans="1:17" x14ac:dyDescent="0.25">
      <c r="A7">
        <v>630</v>
      </c>
      <c r="B7">
        <v>1</v>
      </c>
      <c r="C7">
        <v>1</v>
      </c>
      <c r="D7">
        <v>5</v>
      </c>
      <c r="E7">
        <v>2</v>
      </c>
      <c r="F7" t="s">
        <v>609</v>
      </c>
      <c r="G7" s="1">
        <v>1126.58</v>
      </c>
      <c r="H7" s="1">
        <v>0</v>
      </c>
      <c r="I7" s="16">
        <f t="shared" si="0"/>
        <v>1126.58</v>
      </c>
      <c r="J7" s="1"/>
      <c r="L7">
        <v>630</v>
      </c>
      <c r="M7">
        <v>8</v>
      </c>
      <c r="N7">
        <v>0</v>
      </c>
      <c r="O7">
        <v>0</v>
      </c>
      <c r="Q7" s="1">
        <v>0</v>
      </c>
    </row>
    <row r="8" spans="1:17" x14ac:dyDescent="0.25">
      <c r="A8">
        <v>630</v>
      </c>
      <c r="B8">
        <v>1</v>
      </c>
      <c r="C8">
        <v>1</v>
      </c>
      <c r="D8">
        <v>6</v>
      </c>
      <c r="E8">
        <v>1</v>
      </c>
      <c r="F8" t="s">
        <v>369</v>
      </c>
      <c r="G8" s="1">
        <v>3543.86</v>
      </c>
      <c r="H8" s="1">
        <v>0</v>
      </c>
      <c r="I8" s="16">
        <f t="shared" si="0"/>
        <v>3543.86</v>
      </c>
      <c r="J8" s="1"/>
      <c r="L8">
        <v>630</v>
      </c>
      <c r="M8">
        <v>10</v>
      </c>
      <c r="N8">
        <v>0</v>
      </c>
      <c r="O8">
        <v>0</v>
      </c>
      <c r="Q8" s="1">
        <v>742265.69</v>
      </c>
    </row>
    <row r="9" spans="1:17" x14ac:dyDescent="0.25">
      <c r="A9">
        <v>630</v>
      </c>
      <c r="B9">
        <v>1</v>
      </c>
      <c r="C9">
        <v>1</v>
      </c>
      <c r="D9">
        <v>9</v>
      </c>
      <c r="E9">
        <v>1</v>
      </c>
      <c r="F9" t="s">
        <v>370</v>
      </c>
      <c r="G9" s="1">
        <v>81098.91</v>
      </c>
      <c r="H9" s="1">
        <v>0</v>
      </c>
      <c r="I9" s="16">
        <f t="shared" si="0"/>
        <v>81098.91</v>
      </c>
      <c r="J9" s="1"/>
      <c r="L9">
        <v>630</v>
      </c>
      <c r="M9">
        <v>11</v>
      </c>
      <c r="N9">
        <v>1</v>
      </c>
      <c r="O9">
        <v>1</v>
      </c>
      <c r="Q9" s="1">
        <v>0</v>
      </c>
    </row>
    <row r="10" spans="1:17" x14ac:dyDescent="0.25">
      <c r="A10">
        <v>630</v>
      </c>
      <c r="B10">
        <v>1</v>
      </c>
      <c r="C10">
        <v>2</v>
      </c>
      <c r="D10">
        <v>1</v>
      </c>
      <c r="E10">
        <v>1</v>
      </c>
      <c r="F10" t="s">
        <v>371</v>
      </c>
      <c r="G10" s="1">
        <v>447341.98</v>
      </c>
      <c r="H10" s="1">
        <v>0</v>
      </c>
      <c r="I10" s="16">
        <f t="shared" si="0"/>
        <v>447341.98</v>
      </c>
      <c r="J10" s="1"/>
      <c r="L10">
        <v>630</v>
      </c>
      <c r="M10">
        <v>11</v>
      </c>
      <c r="N10">
        <v>1</v>
      </c>
      <c r="O10">
        <v>2</v>
      </c>
      <c r="Q10" s="1">
        <v>0</v>
      </c>
    </row>
    <row r="11" spans="1:17" x14ac:dyDescent="0.25">
      <c r="A11">
        <v>630</v>
      </c>
      <c r="B11">
        <v>1</v>
      </c>
      <c r="C11">
        <v>2</v>
      </c>
      <c r="D11">
        <v>1</v>
      </c>
      <c r="E11">
        <v>2</v>
      </c>
      <c r="F11" t="s">
        <v>372</v>
      </c>
      <c r="G11" s="1">
        <v>15492919.82</v>
      </c>
      <c r="H11" s="1">
        <v>255880.93</v>
      </c>
      <c r="I11" s="16">
        <f t="shared" si="0"/>
        <v>15237038.890000001</v>
      </c>
      <c r="J11" s="1"/>
      <c r="L11">
        <v>630</v>
      </c>
      <c r="M11">
        <v>11</v>
      </c>
      <c r="N11">
        <v>1</v>
      </c>
      <c r="O11">
        <v>4</v>
      </c>
      <c r="Q11" s="1">
        <v>0</v>
      </c>
    </row>
    <row r="12" spans="1:17" x14ac:dyDescent="0.25">
      <c r="A12">
        <v>630</v>
      </c>
      <c r="B12">
        <v>1</v>
      </c>
      <c r="C12">
        <v>2</v>
      </c>
      <c r="D12">
        <v>2</v>
      </c>
      <c r="E12">
        <v>1</v>
      </c>
      <c r="F12" t="s">
        <v>373</v>
      </c>
      <c r="G12" s="1">
        <v>49066.5</v>
      </c>
      <c r="H12" s="1">
        <v>0</v>
      </c>
      <c r="I12" s="16">
        <f t="shared" si="0"/>
        <v>49066.5</v>
      </c>
      <c r="J12" s="1"/>
      <c r="L12">
        <v>630</v>
      </c>
      <c r="M12">
        <v>11</v>
      </c>
      <c r="N12">
        <v>1</v>
      </c>
      <c r="O12">
        <v>5</v>
      </c>
      <c r="Q12" s="1">
        <v>1806739.12</v>
      </c>
    </row>
    <row r="13" spans="1:17" x14ac:dyDescent="0.25">
      <c r="A13">
        <v>630</v>
      </c>
      <c r="B13">
        <v>1</v>
      </c>
      <c r="C13">
        <v>2</v>
      </c>
      <c r="D13">
        <v>2</v>
      </c>
      <c r="E13">
        <v>2</v>
      </c>
      <c r="F13" t="s">
        <v>374</v>
      </c>
      <c r="G13" s="1">
        <v>6935509.9299999997</v>
      </c>
      <c r="H13" s="1">
        <v>139623.84</v>
      </c>
      <c r="I13" s="16">
        <f t="shared" si="0"/>
        <v>6795886.0899999999</v>
      </c>
      <c r="J13" s="1"/>
      <c r="L13">
        <v>630</v>
      </c>
      <c r="M13">
        <v>11</v>
      </c>
      <c r="N13">
        <v>1</v>
      </c>
      <c r="O13">
        <v>7</v>
      </c>
      <c r="Q13" s="16">
        <v>96066878.709999993</v>
      </c>
    </row>
    <row r="14" spans="1:17" x14ac:dyDescent="0.25">
      <c r="A14">
        <v>630</v>
      </c>
      <c r="B14">
        <v>1</v>
      </c>
      <c r="C14">
        <v>2</v>
      </c>
      <c r="D14">
        <v>3</v>
      </c>
      <c r="E14">
        <v>2</v>
      </c>
      <c r="F14" t="s">
        <v>375</v>
      </c>
      <c r="G14" s="1">
        <v>99948.6</v>
      </c>
      <c r="H14" s="1">
        <v>0</v>
      </c>
      <c r="I14" s="16">
        <f t="shared" si="0"/>
        <v>99948.6</v>
      </c>
      <c r="J14" s="1"/>
      <c r="L14">
        <v>630</v>
      </c>
      <c r="M14">
        <v>11</v>
      </c>
      <c r="N14">
        <v>1</v>
      </c>
      <c r="O14">
        <v>99</v>
      </c>
      <c r="Q14" s="8">
        <v>15866953.140000001</v>
      </c>
    </row>
    <row r="15" spans="1:17" x14ac:dyDescent="0.25">
      <c r="A15">
        <v>630</v>
      </c>
      <c r="B15">
        <v>1</v>
      </c>
      <c r="C15">
        <v>2</v>
      </c>
      <c r="D15">
        <v>4</v>
      </c>
      <c r="E15">
        <v>2</v>
      </c>
      <c r="F15" t="s">
        <v>376</v>
      </c>
      <c r="G15" s="1">
        <v>406683.77</v>
      </c>
      <c r="H15" s="1">
        <v>4976.2</v>
      </c>
      <c r="I15" s="16">
        <f t="shared" si="0"/>
        <v>401707.57</v>
      </c>
      <c r="J15" s="1"/>
      <c r="L15">
        <v>630</v>
      </c>
      <c r="M15">
        <v>11</v>
      </c>
      <c r="N15">
        <v>2</v>
      </c>
      <c r="O15">
        <v>1</v>
      </c>
      <c r="Q15" s="12">
        <v>88539134.930000007</v>
      </c>
    </row>
    <row r="16" spans="1:17" x14ac:dyDescent="0.25">
      <c r="A16">
        <v>630</v>
      </c>
      <c r="B16">
        <v>1</v>
      </c>
      <c r="C16">
        <v>2</v>
      </c>
      <c r="D16">
        <v>6</v>
      </c>
      <c r="E16">
        <v>2</v>
      </c>
      <c r="F16" t="s">
        <v>377</v>
      </c>
      <c r="G16" s="1">
        <v>7568629.1100000003</v>
      </c>
      <c r="H16" s="1">
        <v>9343.5</v>
      </c>
      <c r="I16" s="16">
        <f t="shared" si="0"/>
        <v>7559285.6100000003</v>
      </c>
      <c r="J16" s="1"/>
      <c r="L16">
        <v>630</v>
      </c>
      <c r="M16">
        <v>11</v>
      </c>
      <c r="N16">
        <v>2</v>
      </c>
      <c r="O16">
        <v>2</v>
      </c>
      <c r="Q16" s="1">
        <v>0</v>
      </c>
    </row>
    <row r="17" spans="1:17" x14ac:dyDescent="0.25">
      <c r="A17">
        <v>630</v>
      </c>
      <c r="B17">
        <v>1</v>
      </c>
      <c r="C17">
        <v>2</v>
      </c>
      <c r="D17">
        <v>9</v>
      </c>
      <c r="E17">
        <v>1</v>
      </c>
      <c r="F17" t="s">
        <v>610</v>
      </c>
      <c r="G17" s="1">
        <v>69.94</v>
      </c>
      <c r="H17" s="1">
        <v>0</v>
      </c>
      <c r="I17" s="16">
        <f t="shared" si="0"/>
        <v>69.94</v>
      </c>
      <c r="J17" s="1"/>
      <c r="L17">
        <v>630</v>
      </c>
      <c r="M17">
        <v>11</v>
      </c>
      <c r="N17">
        <v>2</v>
      </c>
      <c r="O17">
        <v>5</v>
      </c>
      <c r="Q17" s="1">
        <v>0</v>
      </c>
    </row>
    <row r="18" spans="1:17" x14ac:dyDescent="0.25">
      <c r="A18">
        <v>630</v>
      </c>
      <c r="B18">
        <v>1</v>
      </c>
      <c r="C18">
        <v>3</v>
      </c>
      <c r="D18">
        <v>1</v>
      </c>
      <c r="E18">
        <v>1</v>
      </c>
      <c r="F18" t="s">
        <v>378</v>
      </c>
      <c r="G18" s="1">
        <v>4063340.88</v>
      </c>
      <c r="H18" s="1">
        <v>0</v>
      </c>
      <c r="I18" s="16">
        <f t="shared" si="0"/>
        <v>4063340.88</v>
      </c>
      <c r="J18" s="1"/>
      <c r="L18">
        <v>630</v>
      </c>
      <c r="M18">
        <v>11</v>
      </c>
      <c r="N18">
        <v>2</v>
      </c>
      <c r="O18">
        <v>99</v>
      </c>
      <c r="Q18" s="17">
        <v>61313335.770000003</v>
      </c>
    </row>
    <row r="19" spans="1:17" x14ac:dyDescent="0.25">
      <c r="A19">
        <v>630</v>
      </c>
      <c r="B19">
        <v>1</v>
      </c>
      <c r="C19">
        <v>3</v>
      </c>
      <c r="D19">
        <v>2</v>
      </c>
      <c r="E19">
        <v>1</v>
      </c>
      <c r="F19" t="s">
        <v>379</v>
      </c>
      <c r="G19" s="1">
        <v>2130106.2000000002</v>
      </c>
      <c r="H19" s="1">
        <v>0</v>
      </c>
      <c r="I19" s="16">
        <f t="shared" si="0"/>
        <v>2130106.2000000002</v>
      </c>
      <c r="J19" s="1"/>
      <c r="L19">
        <v>630</v>
      </c>
      <c r="M19">
        <v>11</v>
      </c>
      <c r="N19">
        <v>3</v>
      </c>
      <c r="O19">
        <v>1</v>
      </c>
      <c r="Q19" s="1">
        <v>0</v>
      </c>
    </row>
    <row r="20" spans="1:17" x14ac:dyDescent="0.25">
      <c r="A20">
        <v>630</v>
      </c>
      <c r="B20">
        <v>1</v>
      </c>
      <c r="C20">
        <v>3</v>
      </c>
      <c r="D20">
        <v>3</v>
      </c>
      <c r="E20">
        <v>1</v>
      </c>
      <c r="F20" t="s">
        <v>380</v>
      </c>
      <c r="G20" s="1">
        <v>750089.81</v>
      </c>
      <c r="H20" s="1">
        <v>0</v>
      </c>
      <c r="I20" s="16">
        <f t="shared" si="0"/>
        <v>750089.81</v>
      </c>
      <c r="J20" s="1"/>
      <c r="L20">
        <v>630</v>
      </c>
      <c r="M20">
        <v>11</v>
      </c>
      <c r="N20">
        <v>3</v>
      </c>
      <c r="O20">
        <v>3</v>
      </c>
      <c r="Q20" s="1">
        <v>0</v>
      </c>
    </row>
    <row r="21" spans="1:17" x14ac:dyDescent="0.25">
      <c r="A21">
        <v>630</v>
      </c>
      <c r="B21">
        <v>1</v>
      </c>
      <c r="C21">
        <v>3</v>
      </c>
      <c r="D21">
        <v>4</v>
      </c>
      <c r="E21">
        <v>1</v>
      </c>
      <c r="F21" t="s">
        <v>381</v>
      </c>
      <c r="G21" s="1">
        <v>320401.49</v>
      </c>
      <c r="H21" s="1">
        <v>0</v>
      </c>
      <c r="I21" s="16">
        <f t="shared" si="0"/>
        <v>320401.49</v>
      </c>
      <c r="J21" s="1"/>
      <c r="L21">
        <v>630</v>
      </c>
      <c r="M21">
        <v>11</v>
      </c>
      <c r="N21">
        <v>3</v>
      </c>
      <c r="O21">
        <v>99</v>
      </c>
      <c r="Q21" s="1">
        <v>278236130.43000001</v>
      </c>
    </row>
    <row r="22" spans="1:17" x14ac:dyDescent="0.25">
      <c r="A22">
        <v>630</v>
      </c>
      <c r="B22">
        <v>1</v>
      </c>
      <c r="C22">
        <v>3</v>
      </c>
      <c r="D22">
        <v>5</v>
      </c>
      <c r="E22">
        <v>1</v>
      </c>
      <c r="F22" t="s">
        <v>382</v>
      </c>
      <c r="G22" s="1">
        <v>1331230.7</v>
      </c>
      <c r="H22" s="1">
        <v>0</v>
      </c>
      <c r="I22" s="16">
        <f t="shared" si="0"/>
        <v>1331230.7</v>
      </c>
      <c r="J22" s="1"/>
      <c r="L22">
        <v>630</v>
      </c>
      <c r="M22">
        <v>11</v>
      </c>
      <c r="N22">
        <v>4</v>
      </c>
      <c r="O22">
        <v>1</v>
      </c>
      <c r="Q22" s="1">
        <v>0</v>
      </c>
    </row>
    <row r="23" spans="1:17" x14ac:dyDescent="0.25">
      <c r="A23">
        <v>630</v>
      </c>
      <c r="B23">
        <v>2</v>
      </c>
      <c r="C23">
        <v>1</v>
      </c>
      <c r="D23">
        <v>6</v>
      </c>
      <c r="E23">
        <v>1</v>
      </c>
      <c r="F23" t="s">
        <v>384</v>
      </c>
      <c r="G23" s="1">
        <v>6562403.9900000002</v>
      </c>
      <c r="H23" s="1">
        <v>1102.57</v>
      </c>
      <c r="I23" s="8">
        <f t="shared" si="0"/>
        <v>6561301.4199999999</v>
      </c>
      <c r="J23" s="1"/>
      <c r="L23">
        <v>630</v>
      </c>
      <c r="M23">
        <v>11</v>
      </c>
      <c r="N23">
        <v>4</v>
      </c>
      <c r="O23">
        <v>3</v>
      </c>
      <c r="Q23" s="1">
        <v>0</v>
      </c>
    </row>
    <row r="24" spans="1:17" x14ac:dyDescent="0.25">
      <c r="A24">
        <v>630</v>
      </c>
      <c r="B24">
        <v>2</v>
      </c>
      <c r="C24">
        <v>1</v>
      </c>
      <c r="D24">
        <v>6</v>
      </c>
      <c r="E24">
        <v>2</v>
      </c>
      <c r="F24" t="s">
        <v>385</v>
      </c>
      <c r="G24" s="1">
        <v>3957632.89</v>
      </c>
      <c r="H24" s="1">
        <v>367.52</v>
      </c>
      <c r="I24" s="8">
        <f t="shared" si="0"/>
        <v>3957265.37</v>
      </c>
      <c r="J24" s="1"/>
      <c r="L24">
        <v>630</v>
      </c>
      <c r="M24">
        <v>11</v>
      </c>
      <c r="N24">
        <v>4</v>
      </c>
      <c r="O24">
        <v>5</v>
      </c>
      <c r="Q24" s="1">
        <v>0</v>
      </c>
    </row>
    <row r="25" spans="1:17" x14ac:dyDescent="0.25">
      <c r="A25">
        <v>630</v>
      </c>
      <c r="B25">
        <v>2</v>
      </c>
      <c r="C25">
        <v>2</v>
      </c>
      <c r="D25">
        <v>4</v>
      </c>
      <c r="E25">
        <v>1</v>
      </c>
      <c r="F25" t="s">
        <v>386</v>
      </c>
      <c r="G25" s="1">
        <v>23107.19</v>
      </c>
      <c r="H25" s="1">
        <v>0</v>
      </c>
      <c r="I25" s="8">
        <f t="shared" si="0"/>
        <v>23107.19</v>
      </c>
      <c r="J25" s="1"/>
      <c r="L25">
        <v>630</v>
      </c>
      <c r="M25">
        <v>11</v>
      </c>
      <c r="N25">
        <v>6</v>
      </c>
      <c r="O25">
        <v>1</v>
      </c>
      <c r="Q25" s="1">
        <v>4492.1400000000003</v>
      </c>
    </row>
    <row r="26" spans="1:17" x14ac:dyDescent="0.25">
      <c r="A26">
        <v>630</v>
      </c>
      <c r="B26">
        <v>2</v>
      </c>
      <c r="C26">
        <v>2</v>
      </c>
      <c r="D26">
        <v>6</v>
      </c>
      <c r="E26">
        <v>1</v>
      </c>
      <c r="F26" t="s">
        <v>384</v>
      </c>
      <c r="G26" s="1">
        <v>2517611.59</v>
      </c>
      <c r="H26" s="1">
        <v>36177.31</v>
      </c>
      <c r="I26" s="8">
        <f t="shared" si="0"/>
        <v>2481434.2799999998</v>
      </c>
      <c r="J26" s="1"/>
      <c r="L26">
        <v>630</v>
      </c>
      <c r="M26">
        <v>11</v>
      </c>
      <c r="N26">
        <v>6</v>
      </c>
      <c r="O26">
        <v>2</v>
      </c>
      <c r="Q26" s="1">
        <v>43693669.729999997</v>
      </c>
    </row>
    <row r="27" spans="1:17" x14ac:dyDescent="0.25">
      <c r="A27">
        <v>630</v>
      </c>
      <c r="B27">
        <v>2</v>
      </c>
      <c r="C27">
        <v>2</v>
      </c>
      <c r="D27">
        <v>6</v>
      </c>
      <c r="E27">
        <v>2</v>
      </c>
      <c r="F27" t="s">
        <v>385</v>
      </c>
      <c r="G27" s="1">
        <v>1460284.89</v>
      </c>
      <c r="H27" s="1">
        <v>21826.400000000001</v>
      </c>
      <c r="I27" s="8">
        <f t="shared" si="0"/>
        <v>1438458.49</v>
      </c>
      <c r="J27" s="1"/>
      <c r="L27">
        <v>630</v>
      </c>
      <c r="M27">
        <v>11</v>
      </c>
      <c r="N27">
        <v>6</v>
      </c>
      <c r="O27">
        <v>4</v>
      </c>
      <c r="Q27" s="1">
        <v>0</v>
      </c>
    </row>
    <row r="28" spans="1:17" x14ac:dyDescent="0.25">
      <c r="A28">
        <v>630</v>
      </c>
      <c r="B28">
        <v>2</v>
      </c>
      <c r="C28">
        <v>3</v>
      </c>
      <c r="D28">
        <v>4</v>
      </c>
      <c r="E28">
        <v>1</v>
      </c>
      <c r="F28" t="s">
        <v>386</v>
      </c>
      <c r="G28" s="1">
        <v>110197.31</v>
      </c>
      <c r="H28" s="1">
        <v>171.41</v>
      </c>
      <c r="I28" s="8">
        <f t="shared" si="0"/>
        <v>110025.9</v>
      </c>
      <c r="J28" s="1"/>
      <c r="L28">
        <v>630</v>
      </c>
      <c r="M28">
        <v>11</v>
      </c>
      <c r="N28">
        <v>6</v>
      </c>
      <c r="O28">
        <v>5</v>
      </c>
      <c r="Q28" s="1">
        <v>0</v>
      </c>
    </row>
    <row r="29" spans="1:17" x14ac:dyDescent="0.25">
      <c r="A29">
        <v>630</v>
      </c>
      <c r="B29">
        <v>2</v>
      </c>
      <c r="C29">
        <v>3</v>
      </c>
      <c r="D29">
        <v>6</v>
      </c>
      <c r="E29">
        <v>1</v>
      </c>
      <c r="F29" t="s">
        <v>384</v>
      </c>
      <c r="G29" s="1">
        <v>1288297.1200000001</v>
      </c>
      <c r="H29" s="1">
        <v>0</v>
      </c>
      <c r="I29" s="8">
        <f t="shared" si="0"/>
        <v>1288297.1200000001</v>
      </c>
      <c r="J29" s="1"/>
      <c r="L29">
        <v>630</v>
      </c>
      <c r="M29">
        <v>11</v>
      </c>
      <c r="N29">
        <v>6</v>
      </c>
      <c r="O29">
        <v>99</v>
      </c>
      <c r="Q29" s="1">
        <v>0</v>
      </c>
    </row>
    <row r="30" spans="1:17" x14ac:dyDescent="0.25">
      <c r="A30">
        <v>630</v>
      </c>
      <c r="B30">
        <v>2</v>
      </c>
      <c r="C30">
        <v>3</v>
      </c>
      <c r="D30">
        <v>6</v>
      </c>
      <c r="E30">
        <v>2</v>
      </c>
      <c r="F30" t="s">
        <v>385</v>
      </c>
      <c r="G30" s="1">
        <v>7063.37</v>
      </c>
      <c r="H30" s="1">
        <v>0</v>
      </c>
      <c r="I30" s="8">
        <f t="shared" si="0"/>
        <v>7063.37</v>
      </c>
      <c r="J30" s="1"/>
      <c r="L30">
        <v>630</v>
      </c>
      <c r="M30">
        <v>11</v>
      </c>
      <c r="N30">
        <v>7</v>
      </c>
      <c r="O30">
        <v>1</v>
      </c>
      <c r="Q30" s="1">
        <v>0</v>
      </c>
    </row>
    <row r="31" spans="1:17" x14ac:dyDescent="0.25">
      <c r="A31">
        <v>630</v>
      </c>
      <c r="B31">
        <v>3</v>
      </c>
      <c r="C31">
        <v>2</v>
      </c>
      <c r="D31">
        <v>1</v>
      </c>
      <c r="E31">
        <v>1</v>
      </c>
      <c r="F31" t="s">
        <v>387</v>
      </c>
      <c r="G31" s="1">
        <v>85898.16</v>
      </c>
      <c r="H31" s="1">
        <v>2430.8000000000002</v>
      </c>
      <c r="I31" s="12">
        <f t="shared" si="0"/>
        <v>83467.360000000001</v>
      </c>
      <c r="J31" s="1"/>
      <c r="L31">
        <v>630</v>
      </c>
      <c r="M31">
        <v>11</v>
      </c>
      <c r="N31">
        <v>7</v>
      </c>
      <c r="O31">
        <v>2</v>
      </c>
      <c r="Q31" s="1">
        <v>0</v>
      </c>
    </row>
    <row r="32" spans="1:17" x14ac:dyDescent="0.25">
      <c r="A32">
        <v>630</v>
      </c>
      <c r="B32">
        <v>3</v>
      </c>
      <c r="C32">
        <v>2</v>
      </c>
      <c r="D32">
        <v>1</v>
      </c>
      <c r="E32">
        <v>2</v>
      </c>
      <c r="F32" t="s">
        <v>388</v>
      </c>
      <c r="G32" s="1">
        <v>22908.76</v>
      </c>
      <c r="H32" s="1">
        <v>12047.8</v>
      </c>
      <c r="I32" s="12">
        <f t="shared" si="0"/>
        <v>10860.96</v>
      </c>
      <c r="J32" s="1"/>
      <c r="L32">
        <v>630</v>
      </c>
      <c r="M32">
        <v>11</v>
      </c>
      <c r="N32">
        <v>7</v>
      </c>
      <c r="O32">
        <v>3</v>
      </c>
      <c r="Q32" s="1">
        <v>0</v>
      </c>
    </row>
    <row r="33" spans="1:17" x14ac:dyDescent="0.25">
      <c r="A33">
        <v>630</v>
      </c>
      <c r="B33">
        <v>3</v>
      </c>
      <c r="C33">
        <v>2</v>
      </c>
      <c r="D33">
        <v>1</v>
      </c>
      <c r="E33">
        <v>3</v>
      </c>
      <c r="F33" t="s">
        <v>389</v>
      </c>
      <c r="G33" s="1">
        <v>675</v>
      </c>
      <c r="H33" s="1">
        <v>0</v>
      </c>
      <c r="I33" s="12">
        <f t="shared" si="0"/>
        <v>675</v>
      </c>
      <c r="J33" s="1"/>
      <c r="L33">
        <v>630</v>
      </c>
      <c r="M33">
        <v>11</v>
      </c>
      <c r="N33">
        <v>7</v>
      </c>
      <c r="O33">
        <v>99</v>
      </c>
      <c r="Q33" s="1">
        <v>0</v>
      </c>
    </row>
    <row r="34" spans="1:17" x14ac:dyDescent="0.25">
      <c r="A34">
        <v>630</v>
      </c>
      <c r="B34">
        <v>3</v>
      </c>
      <c r="C34">
        <v>2</v>
      </c>
      <c r="D34">
        <v>1</v>
      </c>
      <c r="E34">
        <v>4</v>
      </c>
      <c r="F34" t="s">
        <v>390</v>
      </c>
      <c r="G34" s="1">
        <v>400</v>
      </c>
      <c r="H34" s="1">
        <v>0</v>
      </c>
      <c r="I34" s="12">
        <f t="shared" si="0"/>
        <v>400</v>
      </c>
      <c r="J34" s="1"/>
      <c r="L34">
        <v>630</v>
      </c>
      <c r="M34">
        <v>11</v>
      </c>
      <c r="N34">
        <v>8</v>
      </c>
      <c r="O34">
        <v>1</v>
      </c>
      <c r="Q34" s="1">
        <v>0</v>
      </c>
    </row>
    <row r="35" spans="1:17" x14ac:dyDescent="0.25">
      <c r="A35">
        <v>630</v>
      </c>
      <c r="B35">
        <v>3</v>
      </c>
      <c r="C35">
        <v>2</v>
      </c>
      <c r="D35">
        <v>1</v>
      </c>
      <c r="E35">
        <v>5</v>
      </c>
      <c r="F35" t="s">
        <v>391</v>
      </c>
      <c r="G35" s="1">
        <v>128361.04</v>
      </c>
      <c r="H35" s="1">
        <v>0</v>
      </c>
      <c r="I35" s="12">
        <f t="shared" si="0"/>
        <v>128361.04</v>
      </c>
      <c r="J35" s="1"/>
      <c r="L35">
        <v>630</v>
      </c>
      <c r="M35">
        <v>11</v>
      </c>
      <c r="N35">
        <v>8</v>
      </c>
      <c r="O35">
        <v>2</v>
      </c>
      <c r="Q35" s="1">
        <v>0</v>
      </c>
    </row>
    <row r="36" spans="1:17" x14ac:dyDescent="0.25">
      <c r="A36">
        <v>630</v>
      </c>
      <c r="B36">
        <v>3</v>
      </c>
      <c r="C36">
        <v>2</v>
      </c>
      <c r="D36">
        <v>1</v>
      </c>
      <c r="E36">
        <v>90</v>
      </c>
      <c r="F36" t="s">
        <v>392</v>
      </c>
      <c r="G36" s="1">
        <v>29093.49</v>
      </c>
      <c r="H36" s="1">
        <v>0</v>
      </c>
      <c r="I36" s="12">
        <f t="shared" si="0"/>
        <v>29093.49</v>
      </c>
      <c r="J36" s="1"/>
      <c r="L36">
        <v>630</v>
      </c>
      <c r="M36">
        <v>11</v>
      </c>
      <c r="N36">
        <v>8</v>
      </c>
      <c r="O36">
        <v>3</v>
      </c>
      <c r="Q36" s="1">
        <v>0</v>
      </c>
    </row>
    <row r="37" spans="1:17" x14ac:dyDescent="0.25">
      <c r="A37">
        <v>630</v>
      </c>
      <c r="B37">
        <v>3</v>
      </c>
      <c r="C37">
        <v>2</v>
      </c>
      <c r="D37">
        <v>2</v>
      </c>
      <c r="E37">
        <v>1</v>
      </c>
      <c r="F37" t="s">
        <v>393</v>
      </c>
      <c r="G37" s="1">
        <v>377017.42</v>
      </c>
      <c r="H37" s="1">
        <v>0</v>
      </c>
      <c r="I37" s="12">
        <f t="shared" si="0"/>
        <v>377017.42</v>
      </c>
      <c r="J37" s="1"/>
      <c r="L37">
        <v>630</v>
      </c>
      <c r="M37">
        <v>11</v>
      </c>
      <c r="N37">
        <v>99</v>
      </c>
      <c r="O37">
        <v>0</v>
      </c>
      <c r="Q37" s="1">
        <v>0</v>
      </c>
    </row>
    <row r="38" spans="1:17" x14ac:dyDescent="0.25">
      <c r="A38">
        <v>630</v>
      </c>
      <c r="B38">
        <v>3</v>
      </c>
      <c r="C38">
        <v>2</v>
      </c>
      <c r="D38">
        <v>2</v>
      </c>
      <c r="E38">
        <v>2</v>
      </c>
      <c r="F38" t="s">
        <v>394</v>
      </c>
      <c r="G38" s="1">
        <v>41119.769999999997</v>
      </c>
      <c r="H38" s="1">
        <v>0</v>
      </c>
      <c r="I38" s="12">
        <f t="shared" si="0"/>
        <v>41119.769999999997</v>
      </c>
      <c r="J38" s="1"/>
      <c r="L38">
        <v>630</v>
      </c>
      <c r="M38">
        <v>11</v>
      </c>
      <c r="N38">
        <v>99</v>
      </c>
      <c r="O38">
        <v>2</v>
      </c>
      <c r="Q38" s="1">
        <v>0</v>
      </c>
    </row>
    <row r="39" spans="1:17" x14ac:dyDescent="0.25">
      <c r="A39">
        <v>630</v>
      </c>
      <c r="B39">
        <v>3</v>
      </c>
      <c r="C39">
        <v>2</v>
      </c>
      <c r="D39">
        <v>3</v>
      </c>
      <c r="E39">
        <v>1</v>
      </c>
      <c r="F39" t="s">
        <v>395</v>
      </c>
      <c r="G39" s="1">
        <v>861274.73</v>
      </c>
      <c r="H39" s="1">
        <v>4315.54</v>
      </c>
      <c r="I39" s="12">
        <f t="shared" si="0"/>
        <v>856959.19</v>
      </c>
      <c r="J39" s="1"/>
      <c r="L39">
        <v>630</v>
      </c>
      <c r="M39">
        <v>11</v>
      </c>
      <c r="N39">
        <v>99</v>
      </c>
      <c r="O39">
        <v>2</v>
      </c>
      <c r="Q39" s="1">
        <v>0</v>
      </c>
    </row>
    <row r="40" spans="1:17" x14ac:dyDescent="0.25">
      <c r="A40">
        <v>630</v>
      </c>
      <c r="B40">
        <v>3</v>
      </c>
      <c r="C40">
        <v>2</v>
      </c>
      <c r="D40">
        <v>3</v>
      </c>
      <c r="E40">
        <v>2</v>
      </c>
      <c r="F40" t="s">
        <v>396</v>
      </c>
      <c r="G40" s="1">
        <v>250206.51</v>
      </c>
      <c r="H40" s="1">
        <v>0</v>
      </c>
      <c r="I40" s="12">
        <f t="shared" si="0"/>
        <v>250206.51</v>
      </c>
      <c r="J40" s="1"/>
      <c r="L40">
        <v>630</v>
      </c>
      <c r="M40">
        <v>12</v>
      </c>
      <c r="N40">
        <v>1</v>
      </c>
      <c r="O40">
        <v>0</v>
      </c>
      <c r="Q40" s="1">
        <v>0</v>
      </c>
    </row>
    <row r="41" spans="1:17" x14ac:dyDescent="0.25">
      <c r="A41">
        <v>630</v>
      </c>
      <c r="B41">
        <v>3</v>
      </c>
      <c r="C41">
        <v>2</v>
      </c>
      <c r="D41">
        <v>3</v>
      </c>
      <c r="E41">
        <v>3</v>
      </c>
      <c r="F41" t="s">
        <v>397</v>
      </c>
      <c r="G41" s="1">
        <v>2209702.44</v>
      </c>
      <c r="H41" s="1">
        <v>24.5</v>
      </c>
      <c r="I41" s="12">
        <f t="shared" si="0"/>
        <v>2209677.94</v>
      </c>
      <c r="J41" s="1"/>
      <c r="L41">
        <v>630</v>
      </c>
      <c r="M41">
        <v>12</v>
      </c>
      <c r="N41">
        <v>3</v>
      </c>
      <c r="O41">
        <v>0</v>
      </c>
      <c r="Q41" s="1">
        <v>0</v>
      </c>
    </row>
    <row r="42" spans="1:17" x14ac:dyDescent="0.25">
      <c r="A42">
        <v>630</v>
      </c>
      <c r="B42">
        <v>3</v>
      </c>
      <c r="C42">
        <v>2</v>
      </c>
      <c r="D42">
        <v>4</v>
      </c>
      <c r="E42">
        <v>1</v>
      </c>
      <c r="F42" t="s">
        <v>398</v>
      </c>
      <c r="G42" s="1">
        <v>7221123.9299999997</v>
      </c>
      <c r="H42" s="1">
        <v>0.1</v>
      </c>
      <c r="I42" s="12">
        <f t="shared" si="0"/>
        <v>7221123.8300000001</v>
      </c>
      <c r="J42" s="1"/>
      <c r="L42">
        <v>630</v>
      </c>
      <c r="M42">
        <v>12</v>
      </c>
      <c r="N42">
        <v>4</v>
      </c>
      <c r="O42">
        <v>0</v>
      </c>
      <c r="Q42" s="1">
        <v>0</v>
      </c>
    </row>
    <row r="43" spans="1:17" x14ac:dyDescent="0.25">
      <c r="A43">
        <v>630</v>
      </c>
      <c r="B43">
        <v>3</v>
      </c>
      <c r="C43">
        <v>2</v>
      </c>
      <c r="D43">
        <v>4</v>
      </c>
      <c r="E43">
        <v>2</v>
      </c>
      <c r="F43" t="s">
        <v>399</v>
      </c>
      <c r="G43" s="1">
        <v>437657.42</v>
      </c>
      <c r="H43" s="1">
        <v>0</v>
      </c>
      <c r="I43" s="12">
        <f t="shared" si="0"/>
        <v>437657.42</v>
      </c>
      <c r="J43" s="1"/>
      <c r="L43">
        <v>630</v>
      </c>
      <c r="M43">
        <v>12</v>
      </c>
      <c r="N43">
        <v>5</v>
      </c>
      <c r="O43">
        <v>0</v>
      </c>
      <c r="Q43" s="1">
        <v>0</v>
      </c>
    </row>
    <row r="44" spans="1:17" x14ac:dyDescent="0.25">
      <c r="A44">
        <v>630</v>
      </c>
      <c r="B44">
        <v>3</v>
      </c>
      <c r="C44">
        <v>2</v>
      </c>
      <c r="D44">
        <v>5</v>
      </c>
      <c r="E44">
        <v>1</v>
      </c>
      <c r="F44" t="s">
        <v>400</v>
      </c>
      <c r="G44" s="1">
        <v>69032.460000000006</v>
      </c>
      <c r="H44" s="1">
        <v>0</v>
      </c>
      <c r="I44" s="12">
        <f t="shared" si="0"/>
        <v>69032.460000000006</v>
      </c>
      <c r="J44" s="1"/>
      <c r="L44">
        <v>630</v>
      </c>
      <c r="M44">
        <v>12</v>
      </c>
      <c r="N44">
        <v>6</v>
      </c>
      <c r="O44">
        <v>0</v>
      </c>
      <c r="Q44" s="1">
        <v>0</v>
      </c>
    </row>
    <row r="45" spans="1:17" x14ac:dyDescent="0.25">
      <c r="A45">
        <v>630</v>
      </c>
      <c r="B45">
        <v>3</v>
      </c>
      <c r="C45">
        <v>2</v>
      </c>
      <c r="D45">
        <v>6</v>
      </c>
      <c r="E45">
        <v>1</v>
      </c>
      <c r="F45" t="s">
        <v>401</v>
      </c>
      <c r="G45" s="1">
        <v>10178.68</v>
      </c>
      <c r="H45" s="1">
        <v>0</v>
      </c>
      <c r="I45" s="12">
        <f t="shared" si="0"/>
        <v>10178.68</v>
      </c>
      <c r="J45" s="1"/>
      <c r="L45">
        <v>630</v>
      </c>
      <c r="M45">
        <v>13</v>
      </c>
      <c r="N45">
        <v>1</v>
      </c>
      <c r="O45">
        <v>1</v>
      </c>
      <c r="Q45" s="1">
        <v>0</v>
      </c>
    </row>
    <row r="46" spans="1:17" x14ac:dyDescent="0.25">
      <c r="A46">
        <v>630</v>
      </c>
      <c r="B46">
        <v>3</v>
      </c>
      <c r="C46">
        <v>2</v>
      </c>
      <c r="D46">
        <v>6</v>
      </c>
      <c r="E46">
        <v>2</v>
      </c>
      <c r="F46" t="s">
        <v>402</v>
      </c>
      <c r="G46" s="1">
        <v>8890.18</v>
      </c>
      <c r="H46" s="1">
        <v>0</v>
      </c>
      <c r="I46" s="12">
        <f t="shared" si="0"/>
        <v>8890.18</v>
      </c>
      <c r="J46" s="1"/>
      <c r="L46">
        <v>630</v>
      </c>
      <c r="M46">
        <v>13</v>
      </c>
      <c r="N46">
        <v>1</v>
      </c>
      <c r="O46">
        <v>2</v>
      </c>
      <c r="Q46" s="1">
        <v>0</v>
      </c>
    </row>
    <row r="47" spans="1:17" x14ac:dyDescent="0.25">
      <c r="A47">
        <v>630</v>
      </c>
      <c r="B47">
        <v>3</v>
      </c>
      <c r="C47">
        <v>2</v>
      </c>
      <c r="D47">
        <v>6</v>
      </c>
      <c r="E47">
        <v>90</v>
      </c>
      <c r="F47" t="s">
        <v>403</v>
      </c>
      <c r="G47" s="1">
        <v>36683.879999999997</v>
      </c>
      <c r="H47" s="1">
        <v>0</v>
      </c>
      <c r="I47" s="12">
        <f t="shared" si="0"/>
        <v>36683.879999999997</v>
      </c>
      <c r="J47" s="1"/>
      <c r="L47">
        <v>630</v>
      </c>
      <c r="M47">
        <v>13</v>
      </c>
      <c r="N47">
        <v>1</v>
      </c>
      <c r="O47">
        <v>3</v>
      </c>
      <c r="Q47" s="1">
        <v>0</v>
      </c>
    </row>
    <row r="48" spans="1:17" x14ac:dyDescent="0.25">
      <c r="A48">
        <v>630</v>
      </c>
      <c r="B48">
        <v>3</v>
      </c>
      <c r="C48">
        <v>2</v>
      </c>
      <c r="D48">
        <v>7</v>
      </c>
      <c r="E48">
        <v>11</v>
      </c>
      <c r="F48" t="s">
        <v>405</v>
      </c>
      <c r="G48" s="1">
        <v>175787.11</v>
      </c>
      <c r="H48" s="1">
        <v>0</v>
      </c>
      <c r="I48" s="12">
        <f t="shared" si="0"/>
        <v>175787.11</v>
      </c>
      <c r="J48" s="1"/>
      <c r="L48">
        <v>630</v>
      </c>
      <c r="M48">
        <v>13</v>
      </c>
      <c r="N48">
        <v>1</v>
      </c>
      <c r="O48">
        <v>4</v>
      </c>
      <c r="Q48" s="1">
        <v>0</v>
      </c>
    </row>
    <row r="49" spans="1:17" x14ac:dyDescent="0.25">
      <c r="A49">
        <v>630</v>
      </c>
      <c r="B49">
        <v>3</v>
      </c>
      <c r="C49">
        <v>2</v>
      </c>
      <c r="D49">
        <v>9</v>
      </c>
      <c r="E49">
        <v>1</v>
      </c>
      <c r="F49" t="s">
        <v>406</v>
      </c>
      <c r="G49" s="1">
        <v>1150</v>
      </c>
      <c r="H49" s="1">
        <v>0</v>
      </c>
      <c r="I49" s="12">
        <f t="shared" si="0"/>
        <v>1150</v>
      </c>
      <c r="J49" s="1"/>
      <c r="L49">
        <v>630</v>
      </c>
      <c r="M49">
        <v>13</v>
      </c>
      <c r="N49">
        <v>1</v>
      </c>
      <c r="O49">
        <v>5</v>
      </c>
      <c r="Q49" s="1">
        <v>0</v>
      </c>
    </row>
    <row r="50" spans="1:17" x14ac:dyDescent="0.25">
      <c r="A50">
        <v>630</v>
      </c>
      <c r="B50">
        <v>3</v>
      </c>
      <c r="C50">
        <v>2</v>
      </c>
      <c r="D50">
        <v>9</v>
      </c>
      <c r="E50">
        <v>90</v>
      </c>
      <c r="F50" t="s">
        <v>407</v>
      </c>
      <c r="G50" s="1">
        <v>86306.87</v>
      </c>
      <c r="H50" s="1">
        <v>20000</v>
      </c>
      <c r="I50" s="12">
        <f t="shared" si="0"/>
        <v>66306.87</v>
      </c>
      <c r="J50" s="1"/>
      <c r="L50">
        <v>630</v>
      </c>
      <c r="M50">
        <v>13</v>
      </c>
      <c r="N50">
        <v>1</v>
      </c>
      <c r="O50">
        <v>6</v>
      </c>
      <c r="Q50" s="1">
        <v>0</v>
      </c>
    </row>
    <row r="51" spans="1:17" x14ac:dyDescent="0.25">
      <c r="A51">
        <v>630</v>
      </c>
      <c r="B51">
        <v>3</v>
      </c>
      <c r="C51">
        <v>3</v>
      </c>
      <c r="D51">
        <v>1</v>
      </c>
      <c r="E51">
        <v>1</v>
      </c>
      <c r="F51" t="s">
        <v>408</v>
      </c>
      <c r="G51" s="1">
        <v>3054971.29</v>
      </c>
      <c r="H51" s="1">
        <v>26.75</v>
      </c>
      <c r="I51" s="12">
        <f t="shared" si="0"/>
        <v>3054944.54</v>
      </c>
      <c r="J51" s="1"/>
      <c r="L51">
        <v>630</v>
      </c>
      <c r="M51">
        <v>13</v>
      </c>
      <c r="N51">
        <v>2</v>
      </c>
      <c r="O51">
        <v>1</v>
      </c>
      <c r="Q51" s="1">
        <v>0</v>
      </c>
    </row>
    <row r="52" spans="1:17" x14ac:dyDescent="0.25">
      <c r="A52">
        <v>630</v>
      </c>
      <c r="B52">
        <v>3</v>
      </c>
      <c r="C52">
        <v>3</v>
      </c>
      <c r="D52">
        <v>2</v>
      </c>
      <c r="E52">
        <v>1</v>
      </c>
      <c r="F52" t="s">
        <v>410</v>
      </c>
      <c r="G52" s="1">
        <v>159299.14000000001</v>
      </c>
      <c r="H52" s="1">
        <v>0</v>
      </c>
      <c r="I52" s="12">
        <f t="shared" si="0"/>
        <v>159299.14000000001</v>
      </c>
      <c r="J52" s="1"/>
      <c r="L52">
        <v>630</v>
      </c>
      <c r="M52">
        <v>13</v>
      </c>
      <c r="N52">
        <v>2</v>
      </c>
      <c r="O52">
        <v>4</v>
      </c>
      <c r="Q52" s="1">
        <v>0</v>
      </c>
    </row>
    <row r="53" spans="1:17" x14ac:dyDescent="0.25">
      <c r="A53">
        <v>630</v>
      </c>
      <c r="B53">
        <v>3</v>
      </c>
      <c r="C53">
        <v>3</v>
      </c>
      <c r="D53">
        <v>3</v>
      </c>
      <c r="E53">
        <v>1</v>
      </c>
      <c r="F53" t="s">
        <v>411</v>
      </c>
      <c r="G53" s="1">
        <v>485654.08</v>
      </c>
      <c r="H53" s="1">
        <v>0</v>
      </c>
      <c r="I53" s="12">
        <f t="shared" si="0"/>
        <v>485654.08</v>
      </c>
      <c r="J53" s="1"/>
      <c r="L53">
        <v>630</v>
      </c>
      <c r="M53">
        <v>13</v>
      </c>
      <c r="N53">
        <v>2</v>
      </c>
      <c r="O53">
        <v>7</v>
      </c>
      <c r="Q53" s="1">
        <v>0</v>
      </c>
    </row>
    <row r="54" spans="1:17" x14ac:dyDescent="0.25">
      <c r="A54">
        <v>630</v>
      </c>
      <c r="B54">
        <v>3</v>
      </c>
      <c r="C54">
        <v>3</v>
      </c>
      <c r="D54">
        <v>5</v>
      </c>
      <c r="E54">
        <v>2</v>
      </c>
      <c r="F54" t="s">
        <v>412</v>
      </c>
      <c r="G54" s="1">
        <v>100041.25</v>
      </c>
      <c r="H54" s="1">
        <v>0</v>
      </c>
      <c r="I54" s="12">
        <f t="shared" si="0"/>
        <v>100041.25</v>
      </c>
      <c r="J54" s="1"/>
      <c r="L54">
        <v>630</v>
      </c>
      <c r="M54">
        <v>13</v>
      </c>
      <c r="N54">
        <v>3</v>
      </c>
      <c r="O54">
        <v>0</v>
      </c>
      <c r="Q54" s="1">
        <v>0</v>
      </c>
    </row>
    <row r="55" spans="1:17" x14ac:dyDescent="0.25">
      <c r="A55">
        <v>630</v>
      </c>
      <c r="B55">
        <v>3</v>
      </c>
      <c r="C55">
        <v>4</v>
      </c>
      <c r="D55">
        <v>2</v>
      </c>
      <c r="E55">
        <v>4</v>
      </c>
      <c r="F55" t="s">
        <v>413</v>
      </c>
      <c r="G55" s="1">
        <v>14177558.73</v>
      </c>
      <c r="H55" s="1">
        <v>6496.4</v>
      </c>
      <c r="I55" s="12">
        <f t="shared" si="0"/>
        <v>14171062.33</v>
      </c>
      <c r="J55" s="1"/>
      <c r="L55">
        <v>630</v>
      </c>
      <c r="M55">
        <v>14</v>
      </c>
      <c r="N55">
        <v>0</v>
      </c>
      <c r="O55">
        <v>0</v>
      </c>
      <c r="Q55" s="1">
        <v>0</v>
      </c>
    </row>
    <row r="56" spans="1:17" x14ac:dyDescent="0.25">
      <c r="A56">
        <v>630</v>
      </c>
      <c r="B56">
        <v>3</v>
      </c>
      <c r="C56">
        <v>4</v>
      </c>
      <c r="D56">
        <v>2</v>
      </c>
      <c r="E56">
        <v>90</v>
      </c>
      <c r="F56" t="s">
        <v>414</v>
      </c>
      <c r="G56" s="1">
        <v>4685971.47</v>
      </c>
      <c r="H56" s="1">
        <v>0</v>
      </c>
      <c r="I56" s="12">
        <f t="shared" si="0"/>
        <v>4685971.47</v>
      </c>
      <c r="J56" s="1"/>
      <c r="L56">
        <v>630</v>
      </c>
      <c r="M56">
        <v>15</v>
      </c>
      <c r="N56">
        <v>2</v>
      </c>
      <c r="O56">
        <v>0</v>
      </c>
      <c r="Q56" s="1">
        <v>0</v>
      </c>
    </row>
    <row r="57" spans="1:17" x14ac:dyDescent="0.25">
      <c r="A57">
        <v>630</v>
      </c>
      <c r="B57">
        <v>3</v>
      </c>
      <c r="C57">
        <v>4</v>
      </c>
      <c r="D57">
        <v>3</v>
      </c>
      <c r="E57">
        <v>1</v>
      </c>
      <c r="F57" t="s">
        <v>415</v>
      </c>
      <c r="G57" s="1">
        <v>6233076.9800000004</v>
      </c>
      <c r="H57" s="1">
        <v>0</v>
      </c>
      <c r="I57" s="12">
        <f t="shared" si="0"/>
        <v>6233076.9800000004</v>
      </c>
      <c r="J57" s="1"/>
      <c r="L57">
        <v>630</v>
      </c>
      <c r="M57">
        <v>15</v>
      </c>
      <c r="N57">
        <v>4</v>
      </c>
      <c r="O57">
        <v>0</v>
      </c>
      <c r="Q57" s="1">
        <v>0</v>
      </c>
    </row>
    <row r="58" spans="1:17" x14ac:dyDescent="0.25">
      <c r="A58">
        <v>630</v>
      </c>
      <c r="B58">
        <v>3</v>
      </c>
      <c r="C58">
        <v>4</v>
      </c>
      <c r="D58">
        <v>3</v>
      </c>
      <c r="E58">
        <v>2</v>
      </c>
      <c r="F58" t="s">
        <v>416</v>
      </c>
      <c r="G58" s="1">
        <v>3783.71</v>
      </c>
      <c r="H58" s="1">
        <v>0</v>
      </c>
      <c r="I58" s="12">
        <f t="shared" si="0"/>
        <v>3783.71</v>
      </c>
      <c r="J58" s="1"/>
      <c r="L58">
        <v>630</v>
      </c>
      <c r="M58">
        <v>15</v>
      </c>
      <c r="N58">
        <v>9</v>
      </c>
      <c r="O58">
        <v>0</v>
      </c>
      <c r="Q58" s="1">
        <v>0</v>
      </c>
    </row>
    <row r="59" spans="1:17" x14ac:dyDescent="0.25">
      <c r="A59">
        <v>630</v>
      </c>
      <c r="B59">
        <v>3</v>
      </c>
      <c r="C59">
        <v>4</v>
      </c>
      <c r="D59">
        <v>3</v>
      </c>
      <c r="E59">
        <v>90</v>
      </c>
      <c r="F59" t="s">
        <v>417</v>
      </c>
      <c r="G59" s="1">
        <v>3162679.23</v>
      </c>
      <c r="H59" s="1">
        <v>0</v>
      </c>
      <c r="I59" s="12">
        <f t="shared" si="0"/>
        <v>3162679.23</v>
      </c>
      <c r="J59" s="1"/>
      <c r="L59">
        <v>630</v>
      </c>
      <c r="M59">
        <v>16</v>
      </c>
      <c r="N59">
        <v>0</v>
      </c>
      <c r="O59">
        <v>0</v>
      </c>
      <c r="Q59" s="1">
        <v>0</v>
      </c>
    </row>
    <row r="60" spans="1:17" x14ac:dyDescent="0.25">
      <c r="A60">
        <v>630</v>
      </c>
      <c r="B60">
        <v>3</v>
      </c>
      <c r="C60">
        <v>5</v>
      </c>
      <c r="D60">
        <v>1</v>
      </c>
      <c r="E60">
        <v>1</v>
      </c>
      <c r="F60" t="s">
        <v>418</v>
      </c>
      <c r="G60" s="1">
        <v>958370.1</v>
      </c>
      <c r="H60" s="1">
        <v>0</v>
      </c>
      <c r="I60" s="12">
        <f t="shared" si="0"/>
        <v>958370.1</v>
      </c>
      <c r="J60" s="1"/>
      <c r="L60">
        <v>630</v>
      </c>
      <c r="M60">
        <v>20</v>
      </c>
      <c r="N60">
        <v>1</v>
      </c>
      <c r="O60">
        <v>1</v>
      </c>
      <c r="Q60" s="1">
        <v>0</v>
      </c>
    </row>
    <row r="61" spans="1:17" x14ac:dyDescent="0.25">
      <c r="A61">
        <v>630</v>
      </c>
      <c r="B61">
        <v>3</v>
      </c>
      <c r="C61">
        <v>5</v>
      </c>
      <c r="D61">
        <v>1</v>
      </c>
      <c r="E61">
        <v>2</v>
      </c>
      <c r="F61" t="s">
        <v>611</v>
      </c>
      <c r="G61" s="1">
        <v>51330</v>
      </c>
      <c r="H61" s="1">
        <v>0</v>
      </c>
      <c r="I61" s="12">
        <f t="shared" si="0"/>
        <v>51330</v>
      </c>
      <c r="J61" s="1"/>
      <c r="L61">
        <v>630</v>
      </c>
      <c r="M61">
        <v>20</v>
      </c>
      <c r="N61">
        <v>1</v>
      </c>
      <c r="O61">
        <v>3</v>
      </c>
      <c r="Q61" s="1">
        <v>0</v>
      </c>
    </row>
    <row r="62" spans="1:17" x14ac:dyDescent="0.25">
      <c r="A62">
        <v>630</v>
      </c>
      <c r="B62">
        <v>3</v>
      </c>
      <c r="C62">
        <v>5</v>
      </c>
      <c r="D62">
        <v>1</v>
      </c>
      <c r="E62">
        <v>3</v>
      </c>
      <c r="F62" t="s">
        <v>419</v>
      </c>
      <c r="G62" s="1">
        <v>219120.5</v>
      </c>
      <c r="H62" s="1">
        <v>0</v>
      </c>
      <c r="I62" s="12">
        <f t="shared" si="0"/>
        <v>219120.5</v>
      </c>
      <c r="J62" s="1"/>
      <c r="L62">
        <v>630</v>
      </c>
      <c r="M62">
        <v>20</v>
      </c>
      <c r="N62">
        <v>1</v>
      </c>
      <c r="O62">
        <v>4</v>
      </c>
      <c r="Q62" s="1">
        <v>0</v>
      </c>
    </row>
    <row r="63" spans="1:17" x14ac:dyDescent="0.25">
      <c r="A63">
        <v>630</v>
      </c>
      <c r="B63">
        <v>3</v>
      </c>
      <c r="C63">
        <v>5</v>
      </c>
      <c r="D63">
        <v>1</v>
      </c>
      <c r="E63">
        <v>4</v>
      </c>
      <c r="F63" t="s">
        <v>420</v>
      </c>
      <c r="G63" s="1">
        <v>441347.46</v>
      </c>
      <c r="H63" s="1">
        <v>0</v>
      </c>
      <c r="I63" s="12">
        <f t="shared" si="0"/>
        <v>441347.46</v>
      </c>
      <c r="J63" s="1"/>
      <c r="L63">
        <v>630</v>
      </c>
      <c r="M63">
        <v>20</v>
      </c>
      <c r="N63">
        <v>1</v>
      </c>
      <c r="O63">
        <v>5</v>
      </c>
      <c r="Q63" s="1">
        <v>0</v>
      </c>
    </row>
    <row r="64" spans="1:17" x14ac:dyDescent="0.25">
      <c r="A64">
        <v>630</v>
      </c>
      <c r="B64">
        <v>3</v>
      </c>
      <c r="C64">
        <v>5</v>
      </c>
      <c r="D64">
        <v>1</v>
      </c>
      <c r="E64">
        <v>5</v>
      </c>
      <c r="F64" t="s">
        <v>421</v>
      </c>
      <c r="G64" s="1">
        <v>21442.09</v>
      </c>
      <c r="H64" s="1">
        <v>0</v>
      </c>
      <c r="I64" s="12">
        <f t="shared" si="0"/>
        <v>21442.09</v>
      </c>
      <c r="J64" s="1"/>
      <c r="L64">
        <v>630</v>
      </c>
      <c r="M64">
        <v>20</v>
      </c>
      <c r="N64">
        <v>2</v>
      </c>
      <c r="O64">
        <v>0</v>
      </c>
      <c r="Q64" s="1">
        <v>0</v>
      </c>
    </row>
    <row r="65" spans="1:17" x14ac:dyDescent="0.25">
      <c r="A65">
        <v>630</v>
      </c>
      <c r="B65">
        <v>3</v>
      </c>
      <c r="C65">
        <v>5</v>
      </c>
      <c r="D65">
        <v>1</v>
      </c>
      <c r="E65">
        <v>8</v>
      </c>
      <c r="F65" t="s">
        <v>422</v>
      </c>
      <c r="G65" s="1">
        <v>9711065.3399999999</v>
      </c>
      <c r="H65" s="1">
        <v>0</v>
      </c>
      <c r="I65" s="12">
        <f t="shared" si="0"/>
        <v>9711065.3399999999</v>
      </c>
      <c r="J65" s="1"/>
      <c r="L65">
        <v>630</v>
      </c>
      <c r="M65">
        <v>20</v>
      </c>
      <c r="N65">
        <v>3</v>
      </c>
      <c r="O65">
        <v>1</v>
      </c>
      <c r="Q65" s="1">
        <v>0</v>
      </c>
    </row>
    <row r="66" spans="1:17" x14ac:dyDescent="0.25">
      <c r="A66">
        <v>630</v>
      </c>
      <c r="B66">
        <v>3</v>
      </c>
      <c r="C66">
        <v>5</v>
      </c>
      <c r="D66">
        <v>1</v>
      </c>
      <c r="E66">
        <v>9</v>
      </c>
      <c r="F66" t="s">
        <v>423</v>
      </c>
      <c r="G66" s="1">
        <v>13650117.699999999</v>
      </c>
      <c r="H66" s="1">
        <v>0</v>
      </c>
      <c r="I66" s="12">
        <f t="shared" si="0"/>
        <v>13650117.699999999</v>
      </c>
      <c r="J66" s="1"/>
      <c r="L66">
        <v>630</v>
      </c>
      <c r="M66">
        <v>20</v>
      </c>
      <c r="N66">
        <v>3</v>
      </c>
      <c r="O66">
        <v>2</v>
      </c>
      <c r="Q66" s="1">
        <v>0</v>
      </c>
    </row>
    <row r="67" spans="1:17" x14ac:dyDescent="0.25">
      <c r="A67">
        <v>630</v>
      </c>
      <c r="B67">
        <v>3</v>
      </c>
      <c r="C67">
        <v>5</v>
      </c>
      <c r="D67">
        <v>1</v>
      </c>
      <c r="E67">
        <v>10</v>
      </c>
      <c r="F67" t="s">
        <v>424</v>
      </c>
      <c r="G67" s="1">
        <v>67015.87</v>
      </c>
      <c r="H67" s="1">
        <v>0</v>
      </c>
      <c r="I67" s="12">
        <f t="shared" ref="I67:I130" si="1">G67-H67</f>
        <v>67015.87</v>
      </c>
      <c r="J67" s="1"/>
      <c r="L67">
        <v>630</v>
      </c>
      <c r="M67">
        <v>20</v>
      </c>
      <c r="N67">
        <v>3</v>
      </c>
      <c r="O67">
        <v>3</v>
      </c>
      <c r="Q67" s="1">
        <v>0</v>
      </c>
    </row>
    <row r="68" spans="1:17" x14ac:dyDescent="0.25">
      <c r="A68">
        <v>630</v>
      </c>
      <c r="B68">
        <v>3</v>
      </c>
      <c r="C68">
        <v>5</v>
      </c>
      <c r="D68">
        <v>1</v>
      </c>
      <c r="E68">
        <v>11</v>
      </c>
      <c r="F68" t="s">
        <v>425</v>
      </c>
      <c r="G68" s="1">
        <v>109129.57</v>
      </c>
      <c r="H68" s="1">
        <v>0</v>
      </c>
      <c r="I68" s="12">
        <f t="shared" si="1"/>
        <v>109129.57</v>
      </c>
      <c r="J68" s="1"/>
      <c r="L68">
        <v>630</v>
      </c>
      <c r="M68">
        <v>20</v>
      </c>
      <c r="N68">
        <v>3</v>
      </c>
      <c r="O68">
        <v>9</v>
      </c>
      <c r="Q68" s="1">
        <v>0</v>
      </c>
    </row>
    <row r="69" spans="1:17" x14ac:dyDescent="0.25">
      <c r="A69">
        <v>630</v>
      </c>
      <c r="B69">
        <v>3</v>
      </c>
      <c r="C69">
        <v>5</v>
      </c>
      <c r="D69">
        <v>1</v>
      </c>
      <c r="E69">
        <v>90</v>
      </c>
      <c r="F69" t="s">
        <v>426</v>
      </c>
      <c r="G69" s="1">
        <v>529015.04000000004</v>
      </c>
      <c r="H69" s="1">
        <v>0</v>
      </c>
      <c r="I69" s="12">
        <f t="shared" si="1"/>
        <v>529015.04000000004</v>
      </c>
      <c r="J69" s="1"/>
      <c r="L69">
        <v>630</v>
      </c>
      <c r="M69">
        <v>20</v>
      </c>
      <c r="N69">
        <v>99</v>
      </c>
      <c r="O69">
        <v>0</v>
      </c>
      <c r="Q69" s="1">
        <v>0</v>
      </c>
    </row>
    <row r="70" spans="1:17" x14ac:dyDescent="0.25">
      <c r="A70">
        <v>630</v>
      </c>
      <c r="B70">
        <v>3</v>
      </c>
      <c r="C70">
        <v>5</v>
      </c>
      <c r="D70">
        <v>2</v>
      </c>
      <c r="E70">
        <v>1</v>
      </c>
      <c r="F70" t="s">
        <v>427</v>
      </c>
      <c r="G70" s="1">
        <v>480181.68</v>
      </c>
      <c r="H70" s="1">
        <v>5884</v>
      </c>
      <c r="I70" s="12">
        <f t="shared" si="1"/>
        <v>474297.68</v>
      </c>
      <c r="J70" s="1"/>
      <c r="L70">
        <v>630</v>
      </c>
      <c r="M70">
        <v>25</v>
      </c>
      <c r="N70">
        <v>1</v>
      </c>
      <c r="O70">
        <v>1</v>
      </c>
      <c r="Q70" s="1">
        <v>0</v>
      </c>
    </row>
    <row r="71" spans="1:17" x14ac:dyDescent="0.25">
      <c r="A71">
        <v>630</v>
      </c>
      <c r="B71">
        <v>3</v>
      </c>
      <c r="C71">
        <v>5</v>
      </c>
      <c r="D71">
        <v>2</v>
      </c>
      <c r="E71">
        <v>2</v>
      </c>
      <c r="F71" t="s">
        <v>428</v>
      </c>
      <c r="G71" s="1">
        <v>263885.46999999997</v>
      </c>
      <c r="H71" s="1">
        <v>0</v>
      </c>
      <c r="I71" s="12">
        <f t="shared" si="1"/>
        <v>263885.46999999997</v>
      </c>
      <c r="J71" s="1"/>
      <c r="L71">
        <v>630</v>
      </c>
      <c r="M71">
        <v>25</v>
      </c>
      <c r="N71">
        <v>1</v>
      </c>
      <c r="O71">
        <v>2</v>
      </c>
      <c r="Q71" s="1">
        <v>0</v>
      </c>
    </row>
    <row r="72" spans="1:17" x14ac:dyDescent="0.25">
      <c r="A72">
        <v>630</v>
      </c>
      <c r="B72">
        <v>3</v>
      </c>
      <c r="C72">
        <v>5</v>
      </c>
      <c r="D72">
        <v>2</v>
      </c>
      <c r="E72">
        <v>3</v>
      </c>
      <c r="F72" t="s">
        <v>429</v>
      </c>
      <c r="G72" s="1">
        <v>80785.98</v>
      </c>
      <c r="H72" s="1">
        <v>0</v>
      </c>
      <c r="I72" s="12">
        <f t="shared" si="1"/>
        <v>80785.98</v>
      </c>
      <c r="J72" s="1"/>
      <c r="L72">
        <v>630</v>
      </c>
      <c r="M72">
        <v>25</v>
      </c>
      <c r="N72">
        <v>1</v>
      </c>
      <c r="O72">
        <v>3</v>
      </c>
      <c r="Q72" s="1">
        <v>0</v>
      </c>
    </row>
    <row r="73" spans="1:17" x14ac:dyDescent="0.25">
      <c r="A73">
        <v>630</v>
      </c>
      <c r="B73">
        <v>3</v>
      </c>
      <c r="C73">
        <v>5</v>
      </c>
      <c r="D73">
        <v>2</v>
      </c>
      <c r="E73">
        <v>5</v>
      </c>
      <c r="F73" t="s">
        <v>612</v>
      </c>
      <c r="G73" s="1">
        <v>1100</v>
      </c>
      <c r="H73" s="1">
        <v>0</v>
      </c>
      <c r="I73" s="12">
        <f t="shared" si="1"/>
        <v>1100</v>
      </c>
      <c r="J73" s="1"/>
      <c r="L73">
        <v>630</v>
      </c>
      <c r="M73">
        <v>25</v>
      </c>
      <c r="N73">
        <v>1</v>
      </c>
      <c r="O73">
        <v>4</v>
      </c>
      <c r="Q73" s="1">
        <v>0</v>
      </c>
    </row>
    <row r="74" spans="1:17" x14ac:dyDescent="0.25">
      <c r="A74">
        <v>630</v>
      </c>
      <c r="B74">
        <v>3</v>
      </c>
      <c r="C74">
        <v>5</v>
      </c>
      <c r="D74">
        <v>2</v>
      </c>
      <c r="E74">
        <v>6</v>
      </c>
      <c r="F74" t="s">
        <v>430</v>
      </c>
      <c r="G74" s="1">
        <v>2560.5</v>
      </c>
      <c r="H74" s="1">
        <v>0</v>
      </c>
      <c r="I74" s="12">
        <f t="shared" si="1"/>
        <v>2560.5</v>
      </c>
      <c r="J74" s="1"/>
      <c r="L74">
        <v>630</v>
      </c>
      <c r="M74">
        <v>25</v>
      </c>
      <c r="N74">
        <v>1</v>
      </c>
      <c r="O74">
        <v>5</v>
      </c>
      <c r="Q74" s="1">
        <v>0</v>
      </c>
    </row>
    <row r="75" spans="1:17" x14ac:dyDescent="0.25">
      <c r="A75">
        <v>630</v>
      </c>
      <c r="B75">
        <v>3</v>
      </c>
      <c r="C75">
        <v>5</v>
      </c>
      <c r="D75">
        <v>3</v>
      </c>
      <c r="E75">
        <v>2</v>
      </c>
      <c r="F75" t="s">
        <v>431</v>
      </c>
      <c r="G75" s="1">
        <v>20462.080000000002</v>
      </c>
      <c r="H75" s="1">
        <v>0</v>
      </c>
      <c r="I75" s="12">
        <f t="shared" si="1"/>
        <v>20462.080000000002</v>
      </c>
      <c r="J75" s="1"/>
      <c r="L75">
        <v>630</v>
      </c>
      <c r="M75">
        <v>25</v>
      </c>
      <c r="N75">
        <v>1</v>
      </c>
      <c r="O75">
        <v>6</v>
      </c>
      <c r="Q75" s="1">
        <v>0</v>
      </c>
    </row>
    <row r="76" spans="1:17" x14ac:dyDescent="0.25">
      <c r="A76">
        <v>630</v>
      </c>
      <c r="B76">
        <v>3</v>
      </c>
      <c r="C76">
        <v>5</v>
      </c>
      <c r="D76">
        <v>3</v>
      </c>
      <c r="E76">
        <v>3</v>
      </c>
      <c r="F76" t="s">
        <v>432</v>
      </c>
      <c r="G76" s="1">
        <v>2469864.2400000002</v>
      </c>
      <c r="H76" s="1">
        <v>19387</v>
      </c>
      <c r="I76" s="12">
        <f t="shared" si="1"/>
        <v>2450477.2400000002</v>
      </c>
      <c r="J76" s="1"/>
      <c r="L76">
        <v>630</v>
      </c>
      <c r="M76">
        <v>25</v>
      </c>
      <c r="N76">
        <v>1</v>
      </c>
      <c r="O76">
        <v>7</v>
      </c>
      <c r="Q76" s="1">
        <v>4047.4</v>
      </c>
    </row>
    <row r="77" spans="1:17" x14ac:dyDescent="0.25">
      <c r="A77">
        <v>630</v>
      </c>
      <c r="B77">
        <v>3</v>
      </c>
      <c r="C77">
        <v>5</v>
      </c>
      <c r="D77">
        <v>3</v>
      </c>
      <c r="E77">
        <v>4</v>
      </c>
      <c r="F77" t="s">
        <v>433</v>
      </c>
      <c r="G77" s="1">
        <v>6525</v>
      </c>
      <c r="H77" s="1">
        <v>0</v>
      </c>
      <c r="I77" s="12">
        <f t="shared" si="1"/>
        <v>6525</v>
      </c>
      <c r="J77" s="1"/>
      <c r="L77">
        <v>630</v>
      </c>
      <c r="M77">
        <v>25</v>
      </c>
      <c r="N77">
        <v>1</v>
      </c>
      <c r="O77">
        <v>8</v>
      </c>
      <c r="Q77" s="1">
        <v>141905.54999999999</v>
      </c>
    </row>
    <row r="78" spans="1:17" x14ac:dyDescent="0.25">
      <c r="A78">
        <v>630</v>
      </c>
      <c r="B78">
        <v>3</v>
      </c>
      <c r="C78">
        <v>5</v>
      </c>
      <c r="D78">
        <v>4</v>
      </c>
      <c r="E78">
        <v>1</v>
      </c>
      <c r="F78" t="s">
        <v>434</v>
      </c>
      <c r="G78" s="1">
        <v>1560579.5</v>
      </c>
      <c r="H78" s="1">
        <v>0</v>
      </c>
      <c r="I78" s="12">
        <f t="shared" si="1"/>
        <v>1560579.5</v>
      </c>
      <c r="J78" s="1"/>
      <c r="L78">
        <v>630</v>
      </c>
      <c r="M78">
        <v>25</v>
      </c>
      <c r="N78">
        <v>1</v>
      </c>
      <c r="O78">
        <v>9</v>
      </c>
      <c r="Q78" s="1">
        <v>15001.25</v>
      </c>
    </row>
    <row r="79" spans="1:17" x14ac:dyDescent="0.25">
      <c r="A79">
        <v>630</v>
      </c>
      <c r="B79">
        <v>3</v>
      </c>
      <c r="C79">
        <v>5</v>
      </c>
      <c r="D79">
        <v>4</v>
      </c>
      <c r="E79">
        <v>2</v>
      </c>
      <c r="F79" t="s">
        <v>435</v>
      </c>
      <c r="G79" s="1">
        <v>76065.570000000007</v>
      </c>
      <c r="H79" s="1">
        <v>0</v>
      </c>
      <c r="I79" s="12">
        <f t="shared" si="1"/>
        <v>76065.570000000007</v>
      </c>
      <c r="J79" s="1"/>
      <c r="L79">
        <v>630</v>
      </c>
      <c r="M79">
        <v>25</v>
      </c>
      <c r="N79">
        <v>2</v>
      </c>
      <c r="O79">
        <v>1</v>
      </c>
      <c r="Q79" s="1">
        <v>0</v>
      </c>
    </row>
    <row r="80" spans="1:17" x14ac:dyDescent="0.25">
      <c r="A80">
        <v>630</v>
      </c>
      <c r="B80">
        <v>3</v>
      </c>
      <c r="C80">
        <v>5</v>
      </c>
      <c r="D80">
        <v>5</v>
      </c>
      <c r="E80">
        <v>2</v>
      </c>
      <c r="F80" t="s">
        <v>436</v>
      </c>
      <c r="G80" s="1">
        <v>72393</v>
      </c>
      <c r="H80" s="1">
        <v>0</v>
      </c>
      <c r="I80" s="12">
        <f t="shared" si="1"/>
        <v>72393</v>
      </c>
      <c r="J80" s="1"/>
      <c r="L80">
        <v>630</v>
      </c>
      <c r="M80">
        <v>25</v>
      </c>
      <c r="N80">
        <v>2</v>
      </c>
      <c r="O80">
        <v>2</v>
      </c>
      <c r="Q80" s="1">
        <v>1493764.48</v>
      </c>
    </row>
    <row r="81" spans="1:17" x14ac:dyDescent="0.25">
      <c r="A81">
        <v>630</v>
      </c>
      <c r="B81">
        <v>3</v>
      </c>
      <c r="C81">
        <v>5</v>
      </c>
      <c r="D81">
        <v>5</v>
      </c>
      <c r="E81">
        <v>5</v>
      </c>
      <c r="F81" t="s">
        <v>437</v>
      </c>
      <c r="G81" s="1">
        <v>4015772.88</v>
      </c>
      <c r="H81" s="1">
        <v>0</v>
      </c>
      <c r="I81" s="12">
        <f t="shared" si="1"/>
        <v>4015772.88</v>
      </c>
      <c r="J81" s="1"/>
      <c r="L81">
        <v>630</v>
      </c>
      <c r="M81">
        <v>25</v>
      </c>
      <c r="N81">
        <v>2</v>
      </c>
      <c r="O81">
        <v>3</v>
      </c>
      <c r="Q81" s="1">
        <v>0</v>
      </c>
    </row>
    <row r="82" spans="1:17" x14ac:dyDescent="0.25">
      <c r="A82">
        <v>630</v>
      </c>
      <c r="B82">
        <v>3</v>
      </c>
      <c r="C82">
        <v>5</v>
      </c>
      <c r="D82">
        <v>9</v>
      </c>
      <c r="E82">
        <v>10</v>
      </c>
      <c r="F82" t="s">
        <v>440</v>
      </c>
      <c r="G82" s="1">
        <v>139431.82</v>
      </c>
      <c r="H82" s="1">
        <v>0</v>
      </c>
      <c r="I82" s="12">
        <f t="shared" si="1"/>
        <v>139431.82</v>
      </c>
      <c r="J82" s="1"/>
      <c r="L82">
        <v>630</v>
      </c>
      <c r="M82">
        <v>25</v>
      </c>
      <c r="N82">
        <v>2</v>
      </c>
      <c r="O82">
        <v>4</v>
      </c>
      <c r="Q82" s="1">
        <v>0</v>
      </c>
    </row>
    <row r="83" spans="1:17" x14ac:dyDescent="0.25">
      <c r="A83">
        <v>630</v>
      </c>
      <c r="B83">
        <v>3</v>
      </c>
      <c r="C83">
        <v>5</v>
      </c>
      <c r="D83">
        <v>9</v>
      </c>
      <c r="E83">
        <v>11</v>
      </c>
      <c r="F83" t="s">
        <v>441</v>
      </c>
      <c r="G83" s="1">
        <v>1351114.1</v>
      </c>
      <c r="H83" s="1">
        <v>0</v>
      </c>
      <c r="I83" s="12">
        <f t="shared" si="1"/>
        <v>1351114.1</v>
      </c>
      <c r="J83" s="1"/>
      <c r="L83">
        <v>630</v>
      </c>
      <c r="M83">
        <v>25</v>
      </c>
      <c r="N83">
        <v>2</v>
      </c>
      <c r="O83">
        <v>5</v>
      </c>
      <c r="Q83" s="1">
        <v>539997.84</v>
      </c>
    </row>
    <row r="84" spans="1:17" x14ac:dyDescent="0.25">
      <c r="A84">
        <v>630</v>
      </c>
      <c r="B84">
        <v>3</v>
      </c>
      <c r="C84">
        <v>5</v>
      </c>
      <c r="D84">
        <v>9</v>
      </c>
      <c r="E84">
        <v>90</v>
      </c>
      <c r="F84" t="s">
        <v>442</v>
      </c>
      <c r="G84" s="1">
        <v>4328449.55</v>
      </c>
      <c r="H84" s="1">
        <v>0</v>
      </c>
      <c r="I84" s="12">
        <f t="shared" si="1"/>
        <v>4328449.55</v>
      </c>
      <c r="J84" s="1"/>
      <c r="L84">
        <v>630</v>
      </c>
      <c r="M84">
        <v>25</v>
      </c>
      <c r="N84">
        <v>2</v>
      </c>
      <c r="O84">
        <v>6</v>
      </c>
      <c r="Q84" s="1">
        <v>0</v>
      </c>
    </row>
    <row r="85" spans="1:17" x14ac:dyDescent="0.25">
      <c r="A85">
        <v>630</v>
      </c>
      <c r="B85">
        <v>3</v>
      </c>
      <c r="C85">
        <v>6</v>
      </c>
      <c r="D85">
        <v>1</v>
      </c>
      <c r="E85">
        <v>1</v>
      </c>
      <c r="F85" t="s">
        <v>443</v>
      </c>
      <c r="G85" s="1">
        <v>219607.22</v>
      </c>
      <c r="H85" s="1">
        <v>0</v>
      </c>
      <c r="I85" s="12">
        <f t="shared" si="1"/>
        <v>219607.22</v>
      </c>
      <c r="J85" s="1"/>
      <c r="L85">
        <v>630</v>
      </c>
      <c r="M85">
        <v>25</v>
      </c>
      <c r="N85">
        <v>2</v>
      </c>
      <c r="O85">
        <v>7</v>
      </c>
      <c r="Q85" s="1">
        <v>0</v>
      </c>
    </row>
    <row r="86" spans="1:17" x14ac:dyDescent="0.25">
      <c r="A86">
        <v>630</v>
      </c>
      <c r="B86">
        <v>3</v>
      </c>
      <c r="C86">
        <v>6</v>
      </c>
      <c r="D86">
        <v>2</v>
      </c>
      <c r="E86">
        <v>1</v>
      </c>
      <c r="F86" t="s">
        <v>444</v>
      </c>
      <c r="G86" s="1">
        <v>984619.91</v>
      </c>
      <c r="H86" s="1">
        <v>0</v>
      </c>
      <c r="I86" s="12">
        <f t="shared" si="1"/>
        <v>984619.91</v>
      </c>
      <c r="J86" s="1"/>
      <c r="L86">
        <v>630</v>
      </c>
      <c r="M86">
        <v>25</v>
      </c>
      <c r="N86">
        <v>2</v>
      </c>
      <c r="O86">
        <v>8</v>
      </c>
      <c r="Q86" s="1">
        <v>0</v>
      </c>
    </row>
    <row r="87" spans="1:17" x14ac:dyDescent="0.25">
      <c r="A87">
        <v>630</v>
      </c>
      <c r="B87">
        <v>3</v>
      </c>
      <c r="C87">
        <v>7</v>
      </c>
      <c r="D87">
        <v>1</v>
      </c>
      <c r="E87">
        <v>1</v>
      </c>
      <c r="F87" t="s">
        <v>445</v>
      </c>
      <c r="G87" s="1">
        <v>127708.58</v>
      </c>
      <c r="H87" s="1">
        <v>15173.48</v>
      </c>
      <c r="I87" s="12">
        <f t="shared" si="1"/>
        <v>112535.1</v>
      </c>
      <c r="J87" s="1"/>
      <c r="L87">
        <v>630</v>
      </c>
      <c r="M87">
        <v>25</v>
      </c>
      <c r="N87">
        <v>2</v>
      </c>
      <c r="O87">
        <v>9</v>
      </c>
      <c r="Q87" s="1">
        <v>0</v>
      </c>
    </row>
    <row r="88" spans="1:17" x14ac:dyDescent="0.25">
      <c r="A88">
        <v>630</v>
      </c>
      <c r="B88">
        <v>3</v>
      </c>
      <c r="C88">
        <v>7</v>
      </c>
      <c r="D88">
        <v>1</v>
      </c>
      <c r="E88">
        <v>2</v>
      </c>
      <c r="F88" t="s">
        <v>446</v>
      </c>
      <c r="G88" s="1">
        <v>128024.54</v>
      </c>
      <c r="H88" s="1">
        <v>19307.21</v>
      </c>
      <c r="I88" s="12">
        <f t="shared" si="1"/>
        <v>108717.32999999999</v>
      </c>
      <c r="J88" s="1"/>
      <c r="L88">
        <v>630</v>
      </c>
      <c r="M88">
        <v>25</v>
      </c>
      <c r="N88">
        <v>3</v>
      </c>
      <c r="O88">
        <v>1</v>
      </c>
      <c r="Q88" s="1">
        <v>0</v>
      </c>
    </row>
    <row r="89" spans="1:17" x14ac:dyDescent="0.25">
      <c r="A89">
        <v>630</v>
      </c>
      <c r="B89">
        <v>3</v>
      </c>
      <c r="C89">
        <v>7</v>
      </c>
      <c r="D89">
        <v>1</v>
      </c>
      <c r="E89">
        <v>3</v>
      </c>
      <c r="F89" t="s">
        <v>447</v>
      </c>
      <c r="G89" s="1">
        <v>1256.7</v>
      </c>
      <c r="H89" s="1">
        <v>0</v>
      </c>
      <c r="I89" s="12">
        <f t="shared" si="1"/>
        <v>1256.7</v>
      </c>
      <c r="J89" s="1"/>
      <c r="L89">
        <v>630</v>
      </c>
      <c r="M89">
        <v>25</v>
      </c>
      <c r="N89">
        <v>3</v>
      </c>
      <c r="O89">
        <v>2</v>
      </c>
      <c r="Q89" s="1">
        <v>0</v>
      </c>
    </row>
    <row r="90" spans="1:17" x14ac:dyDescent="0.25">
      <c r="A90">
        <v>630</v>
      </c>
      <c r="B90">
        <v>3</v>
      </c>
      <c r="C90">
        <v>7</v>
      </c>
      <c r="D90">
        <v>1</v>
      </c>
      <c r="E90">
        <v>4</v>
      </c>
      <c r="F90" t="s">
        <v>448</v>
      </c>
      <c r="G90" s="1">
        <v>54593.599999999999</v>
      </c>
      <c r="H90" s="1">
        <v>0</v>
      </c>
      <c r="I90" s="12">
        <f t="shared" si="1"/>
        <v>54593.599999999999</v>
      </c>
      <c r="J90" s="1"/>
      <c r="L90">
        <v>630</v>
      </c>
      <c r="M90">
        <v>25</v>
      </c>
      <c r="N90">
        <v>3</v>
      </c>
      <c r="O90">
        <v>3</v>
      </c>
      <c r="Q90" s="1">
        <v>0</v>
      </c>
    </row>
    <row r="91" spans="1:17" x14ac:dyDescent="0.25">
      <c r="A91">
        <v>630</v>
      </c>
      <c r="B91">
        <v>3</v>
      </c>
      <c r="C91">
        <v>7</v>
      </c>
      <c r="D91">
        <v>1</v>
      </c>
      <c r="E91">
        <v>90</v>
      </c>
      <c r="F91" t="s">
        <v>449</v>
      </c>
      <c r="G91" s="1">
        <v>52199.76</v>
      </c>
      <c r="H91" s="1">
        <v>0</v>
      </c>
      <c r="I91" s="12">
        <f t="shared" si="1"/>
        <v>52199.76</v>
      </c>
      <c r="J91" s="1"/>
      <c r="L91">
        <v>630</v>
      </c>
      <c r="M91">
        <v>25</v>
      </c>
      <c r="N91">
        <v>3</v>
      </c>
      <c r="O91">
        <v>4</v>
      </c>
      <c r="Q91" s="1">
        <v>0</v>
      </c>
    </row>
    <row r="92" spans="1:17" x14ac:dyDescent="0.25">
      <c r="A92">
        <v>630</v>
      </c>
      <c r="B92">
        <v>3</v>
      </c>
      <c r="C92">
        <v>7</v>
      </c>
      <c r="D92">
        <v>2</v>
      </c>
      <c r="E92">
        <v>1</v>
      </c>
      <c r="F92" t="s">
        <v>450</v>
      </c>
      <c r="G92" s="1">
        <v>278601.71999999997</v>
      </c>
      <c r="H92" s="1">
        <v>0</v>
      </c>
      <c r="I92" s="12">
        <f t="shared" si="1"/>
        <v>278601.71999999997</v>
      </c>
      <c r="J92" s="1"/>
      <c r="L92">
        <v>630</v>
      </c>
      <c r="M92">
        <v>25</v>
      </c>
      <c r="N92">
        <v>3</v>
      </c>
      <c r="O92">
        <v>5</v>
      </c>
      <c r="Q92" s="1">
        <v>0</v>
      </c>
    </row>
    <row r="93" spans="1:17" x14ac:dyDescent="0.25">
      <c r="A93">
        <v>630</v>
      </c>
      <c r="B93">
        <v>3</v>
      </c>
      <c r="C93">
        <v>7</v>
      </c>
      <c r="D93">
        <v>2</v>
      </c>
      <c r="E93">
        <v>2</v>
      </c>
      <c r="F93" t="s">
        <v>451</v>
      </c>
      <c r="G93" s="1">
        <v>42173.55</v>
      </c>
      <c r="H93" s="1">
        <v>0</v>
      </c>
      <c r="I93" s="12">
        <f t="shared" si="1"/>
        <v>42173.55</v>
      </c>
      <c r="J93" s="1"/>
      <c r="L93">
        <v>630</v>
      </c>
      <c r="M93">
        <v>25</v>
      </c>
      <c r="N93">
        <v>3</v>
      </c>
      <c r="O93">
        <v>6</v>
      </c>
      <c r="Q93" s="1">
        <v>0</v>
      </c>
    </row>
    <row r="94" spans="1:17" x14ac:dyDescent="0.25">
      <c r="A94">
        <v>630</v>
      </c>
      <c r="B94">
        <v>3</v>
      </c>
      <c r="C94">
        <v>7</v>
      </c>
      <c r="D94">
        <v>2</v>
      </c>
      <c r="E94">
        <v>90</v>
      </c>
      <c r="F94" t="s">
        <v>452</v>
      </c>
      <c r="G94" s="1">
        <v>10869.59</v>
      </c>
      <c r="H94" s="1">
        <v>0</v>
      </c>
      <c r="I94" s="12">
        <f t="shared" si="1"/>
        <v>10869.59</v>
      </c>
      <c r="J94" s="1"/>
      <c r="L94">
        <v>630</v>
      </c>
      <c r="M94">
        <v>25</v>
      </c>
      <c r="N94">
        <v>3</v>
      </c>
      <c r="O94">
        <v>7</v>
      </c>
      <c r="Q94" s="1">
        <v>0</v>
      </c>
    </row>
    <row r="95" spans="1:17" x14ac:dyDescent="0.25">
      <c r="A95">
        <v>630</v>
      </c>
      <c r="B95">
        <v>3</v>
      </c>
      <c r="C95">
        <v>7</v>
      </c>
      <c r="D95">
        <v>3</v>
      </c>
      <c r="E95">
        <v>2</v>
      </c>
      <c r="F95" t="s">
        <v>453</v>
      </c>
      <c r="G95" s="1">
        <v>792498.54</v>
      </c>
      <c r="H95" s="1">
        <v>0</v>
      </c>
      <c r="I95" s="12">
        <f t="shared" si="1"/>
        <v>792498.54</v>
      </c>
      <c r="J95" s="1"/>
      <c r="L95">
        <v>630</v>
      </c>
      <c r="M95">
        <v>25</v>
      </c>
      <c r="N95">
        <v>3</v>
      </c>
      <c r="O95">
        <v>8</v>
      </c>
      <c r="Q95" s="1">
        <v>0</v>
      </c>
    </row>
    <row r="96" spans="1:17" x14ac:dyDescent="0.25">
      <c r="A96">
        <v>630</v>
      </c>
      <c r="B96">
        <v>3</v>
      </c>
      <c r="C96">
        <v>7</v>
      </c>
      <c r="D96">
        <v>3</v>
      </c>
      <c r="E96">
        <v>3</v>
      </c>
      <c r="F96" t="s">
        <v>454</v>
      </c>
      <c r="G96" s="1">
        <v>161192.56</v>
      </c>
      <c r="H96" s="1">
        <v>0</v>
      </c>
      <c r="I96" s="12">
        <f t="shared" si="1"/>
        <v>161192.56</v>
      </c>
      <c r="J96" s="1"/>
      <c r="L96">
        <v>630</v>
      </c>
      <c r="M96">
        <v>25</v>
      </c>
      <c r="N96">
        <v>3</v>
      </c>
      <c r="O96">
        <v>9</v>
      </c>
      <c r="Q96" s="1">
        <v>0</v>
      </c>
    </row>
    <row r="97" spans="1:17" x14ac:dyDescent="0.25">
      <c r="A97">
        <v>630</v>
      </c>
      <c r="B97">
        <v>3</v>
      </c>
      <c r="C97">
        <v>7</v>
      </c>
      <c r="D97">
        <v>3</v>
      </c>
      <c r="E97">
        <v>90</v>
      </c>
      <c r="F97" t="s">
        <v>455</v>
      </c>
      <c r="G97" s="1">
        <v>152676.01999999999</v>
      </c>
      <c r="H97" s="1">
        <v>0</v>
      </c>
      <c r="I97" s="12">
        <f t="shared" si="1"/>
        <v>152676.01999999999</v>
      </c>
      <c r="J97" s="1"/>
      <c r="L97">
        <v>630</v>
      </c>
      <c r="M97">
        <v>25</v>
      </c>
      <c r="N97">
        <v>4</v>
      </c>
      <c r="O97">
        <v>1</v>
      </c>
      <c r="Q97" s="1">
        <v>0</v>
      </c>
    </row>
    <row r="98" spans="1:17" x14ac:dyDescent="0.25">
      <c r="A98">
        <v>630</v>
      </c>
      <c r="B98">
        <v>3</v>
      </c>
      <c r="C98">
        <v>8</v>
      </c>
      <c r="D98">
        <v>1</v>
      </c>
      <c r="E98">
        <v>1</v>
      </c>
      <c r="F98" t="s">
        <v>456</v>
      </c>
      <c r="G98" s="1">
        <v>174181.22</v>
      </c>
      <c r="H98" s="1">
        <v>0</v>
      </c>
      <c r="I98" s="12">
        <f t="shared" si="1"/>
        <v>174181.22</v>
      </c>
      <c r="J98" s="1"/>
      <c r="L98">
        <v>630</v>
      </c>
      <c r="M98">
        <v>25</v>
      </c>
      <c r="N98">
        <v>4</v>
      </c>
      <c r="O98">
        <v>2</v>
      </c>
      <c r="Q98" s="1">
        <v>0</v>
      </c>
    </row>
    <row r="99" spans="1:17" x14ac:dyDescent="0.25">
      <c r="A99">
        <v>630</v>
      </c>
      <c r="B99">
        <v>3</v>
      </c>
      <c r="C99">
        <v>8</v>
      </c>
      <c r="D99">
        <v>1</v>
      </c>
      <c r="E99">
        <v>90</v>
      </c>
      <c r="F99" t="s">
        <v>457</v>
      </c>
      <c r="G99" s="1">
        <v>124948.42</v>
      </c>
      <c r="H99" s="1">
        <v>0</v>
      </c>
      <c r="I99" s="12">
        <f t="shared" si="1"/>
        <v>124948.42</v>
      </c>
      <c r="J99" s="1"/>
      <c r="L99">
        <v>630</v>
      </c>
      <c r="M99">
        <v>25</v>
      </c>
      <c r="N99">
        <v>4</v>
      </c>
      <c r="O99">
        <v>3</v>
      </c>
      <c r="Q99" s="1">
        <v>0</v>
      </c>
    </row>
    <row r="100" spans="1:17" x14ac:dyDescent="0.25">
      <c r="A100">
        <v>630</v>
      </c>
      <c r="B100">
        <v>3</v>
      </c>
      <c r="C100">
        <v>8</v>
      </c>
      <c r="D100">
        <v>2</v>
      </c>
      <c r="E100">
        <v>1</v>
      </c>
      <c r="F100" t="s">
        <v>458</v>
      </c>
      <c r="G100" s="1">
        <v>114799.33</v>
      </c>
      <c r="H100" s="1">
        <v>0</v>
      </c>
      <c r="I100" s="12">
        <f t="shared" si="1"/>
        <v>114799.33</v>
      </c>
      <c r="J100" s="1"/>
      <c r="L100">
        <v>630</v>
      </c>
      <c r="M100">
        <v>25</v>
      </c>
      <c r="N100">
        <v>4</v>
      </c>
      <c r="O100">
        <v>4</v>
      </c>
      <c r="Q100" s="1">
        <v>0</v>
      </c>
    </row>
    <row r="101" spans="1:17" x14ac:dyDescent="0.25">
      <c r="A101">
        <v>630</v>
      </c>
      <c r="B101">
        <v>3</v>
      </c>
      <c r="C101">
        <v>8</v>
      </c>
      <c r="D101">
        <v>9</v>
      </c>
      <c r="E101">
        <v>1</v>
      </c>
      <c r="F101" t="s">
        <v>459</v>
      </c>
      <c r="G101" s="1">
        <v>233378.51</v>
      </c>
      <c r="H101" s="1">
        <v>0</v>
      </c>
      <c r="I101" s="12">
        <f t="shared" si="1"/>
        <v>233378.51</v>
      </c>
      <c r="J101" s="1"/>
      <c r="L101">
        <v>630</v>
      </c>
      <c r="M101">
        <v>25</v>
      </c>
      <c r="N101">
        <v>4</v>
      </c>
      <c r="O101">
        <v>5</v>
      </c>
      <c r="Q101" s="1">
        <v>0</v>
      </c>
    </row>
    <row r="102" spans="1:17" x14ac:dyDescent="0.25">
      <c r="A102">
        <v>630</v>
      </c>
      <c r="B102">
        <v>3</v>
      </c>
      <c r="C102">
        <v>9</v>
      </c>
      <c r="D102">
        <v>9</v>
      </c>
      <c r="E102">
        <v>90</v>
      </c>
      <c r="F102" t="s">
        <v>460</v>
      </c>
      <c r="G102" s="1">
        <v>247269.97</v>
      </c>
      <c r="H102" s="1">
        <v>0</v>
      </c>
      <c r="I102" s="12">
        <f t="shared" si="1"/>
        <v>247269.97</v>
      </c>
      <c r="J102" s="1"/>
      <c r="L102">
        <v>630</v>
      </c>
      <c r="M102">
        <v>25</v>
      </c>
      <c r="N102">
        <v>4</v>
      </c>
      <c r="O102">
        <v>6</v>
      </c>
      <c r="Q102" s="1">
        <v>0</v>
      </c>
    </row>
    <row r="103" spans="1:17" x14ac:dyDescent="0.25">
      <c r="A103">
        <v>630</v>
      </c>
      <c r="B103">
        <v>5</v>
      </c>
      <c r="C103">
        <v>1</v>
      </c>
      <c r="D103">
        <v>2</v>
      </c>
      <c r="E103">
        <v>5</v>
      </c>
      <c r="F103" t="s">
        <v>461</v>
      </c>
      <c r="G103" s="1">
        <v>6493917.6299999999</v>
      </c>
      <c r="H103" s="1">
        <v>298114.14</v>
      </c>
      <c r="I103" s="17">
        <f t="shared" si="1"/>
        <v>6195803.4900000002</v>
      </c>
      <c r="J103" s="1"/>
      <c r="L103">
        <v>630</v>
      </c>
      <c r="M103">
        <v>25</v>
      </c>
      <c r="N103">
        <v>4</v>
      </c>
      <c r="O103">
        <v>7</v>
      </c>
      <c r="Q103" s="1">
        <v>0</v>
      </c>
    </row>
    <row r="104" spans="1:17" x14ac:dyDescent="0.25">
      <c r="A104">
        <v>630</v>
      </c>
      <c r="B104">
        <v>5</v>
      </c>
      <c r="C104">
        <v>3</v>
      </c>
      <c r="D104">
        <v>1</v>
      </c>
      <c r="E104">
        <v>1</v>
      </c>
      <c r="F104" t="s">
        <v>462</v>
      </c>
      <c r="G104" s="1">
        <v>10009578.130000001</v>
      </c>
      <c r="H104" s="1">
        <v>0</v>
      </c>
      <c r="I104" s="17">
        <f t="shared" si="1"/>
        <v>10009578.130000001</v>
      </c>
      <c r="J104" s="1"/>
      <c r="L104">
        <v>630</v>
      </c>
      <c r="M104">
        <v>25</v>
      </c>
      <c r="N104">
        <v>4</v>
      </c>
      <c r="O104">
        <v>8</v>
      </c>
      <c r="Q104" s="1">
        <v>0</v>
      </c>
    </row>
    <row r="105" spans="1:17" x14ac:dyDescent="0.25">
      <c r="A105">
        <v>630</v>
      </c>
      <c r="B105">
        <v>5</v>
      </c>
      <c r="C105">
        <v>3</v>
      </c>
      <c r="D105">
        <v>1</v>
      </c>
      <c r="E105">
        <v>3</v>
      </c>
      <c r="F105" t="s">
        <v>463</v>
      </c>
      <c r="G105" s="1">
        <v>1818</v>
      </c>
      <c r="H105" s="1">
        <v>0</v>
      </c>
      <c r="I105" s="17">
        <f t="shared" si="1"/>
        <v>1818</v>
      </c>
      <c r="J105" s="1"/>
      <c r="L105">
        <v>630</v>
      </c>
      <c r="M105">
        <v>25</v>
      </c>
      <c r="N105">
        <v>4</v>
      </c>
      <c r="O105">
        <v>9</v>
      </c>
      <c r="Q105" s="1">
        <v>0</v>
      </c>
    </row>
    <row r="106" spans="1:17" x14ac:dyDescent="0.25">
      <c r="A106">
        <v>630</v>
      </c>
      <c r="B106">
        <v>5</v>
      </c>
      <c r="C106">
        <v>3</v>
      </c>
      <c r="D106">
        <v>1</v>
      </c>
      <c r="E106">
        <v>5</v>
      </c>
      <c r="F106" t="s">
        <v>464</v>
      </c>
      <c r="G106" s="1">
        <v>76316.53</v>
      </c>
      <c r="H106" s="1">
        <v>0</v>
      </c>
      <c r="I106" s="17">
        <f t="shared" si="1"/>
        <v>76316.53</v>
      </c>
      <c r="J106" s="1"/>
      <c r="L106">
        <v>630</v>
      </c>
      <c r="M106">
        <v>25</v>
      </c>
      <c r="N106">
        <v>5</v>
      </c>
      <c r="O106">
        <v>1</v>
      </c>
      <c r="Q106" s="1">
        <v>0</v>
      </c>
    </row>
    <row r="107" spans="1:17" x14ac:dyDescent="0.25">
      <c r="A107">
        <v>630</v>
      </c>
      <c r="B107">
        <v>5</v>
      </c>
      <c r="C107">
        <v>4</v>
      </c>
      <c r="D107">
        <v>1</v>
      </c>
      <c r="E107">
        <v>1</v>
      </c>
      <c r="F107" t="s">
        <v>465</v>
      </c>
      <c r="G107" s="1">
        <v>19649466.920000002</v>
      </c>
      <c r="H107" s="1">
        <v>350</v>
      </c>
      <c r="I107" s="17">
        <f t="shared" si="1"/>
        <v>19649116.920000002</v>
      </c>
      <c r="J107" s="1"/>
      <c r="L107">
        <v>630</v>
      </c>
      <c r="M107">
        <v>25</v>
      </c>
      <c r="N107">
        <v>5</v>
      </c>
      <c r="O107">
        <v>2</v>
      </c>
      <c r="Q107" s="1">
        <v>0</v>
      </c>
    </row>
    <row r="108" spans="1:17" x14ac:dyDescent="0.25">
      <c r="A108">
        <v>630</v>
      </c>
      <c r="B108">
        <v>5</v>
      </c>
      <c r="C108">
        <v>4</v>
      </c>
      <c r="D108">
        <v>1</v>
      </c>
      <c r="E108">
        <v>90</v>
      </c>
      <c r="F108" t="s">
        <v>467</v>
      </c>
      <c r="G108" s="1">
        <v>70691.929999999993</v>
      </c>
      <c r="H108" s="1">
        <v>0</v>
      </c>
      <c r="I108" s="17">
        <f t="shared" si="1"/>
        <v>70691.929999999993</v>
      </c>
      <c r="J108" s="1"/>
      <c r="L108">
        <v>630</v>
      </c>
      <c r="M108">
        <v>25</v>
      </c>
      <c r="N108">
        <v>5</v>
      </c>
      <c r="O108">
        <v>3</v>
      </c>
      <c r="Q108" s="1">
        <v>0</v>
      </c>
    </row>
    <row r="109" spans="1:17" x14ac:dyDescent="0.25">
      <c r="A109">
        <v>630</v>
      </c>
      <c r="B109">
        <v>5</v>
      </c>
      <c r="C109">
        <v>4</v>
      </c>
      <c r="D109">
        <v>7</v>
      </c>
      <c r="E109">
        <v>1</v>
      </c>
      <c r="F109" t="s">
        <v>468</v>
      </c>
      <c r="G109" s="1">
        <v>24746779.219999999</v>
      </c>
      <c r="H109" s="1">
        <v>0</v>
      </c>
      <c r="I109" s="17">
        <f t="shared" si="1"/>
        <v>24746779.219999999</v>
      </c>
      <c r="J109" s="1"/>
      <c r="L109">
        <v>630</v>
      </c>
      <c r="M109">
        <v>25</v>
      </c>
      <c r="N109">
        <v>5</v>
      </c>
      <c r="O109">
        <v>4</v>
      </c>
      <c r="Q109" s="1">
        <v>0</v>
      </c>
    </row>
    <row r="110" spans="1:17" x14ac:dyDescent="0.25">
      <c r="A110">
        <v>630</v>
      </c>
      <c r="B110">
        <v>5</v>
      </c>
      <c r="C110">
        <v>4</v>
      </c>
      <c r="D110">
        <v>7</v>
      </c>
      <c r="E110">
        <v>2</v>
      </c>
      <c r="F110" t="s">
        <v>469</v>
      </c>
      <c r="G110" s="1">
        <v>342209.75</v>
      </c>
      <c r="H110" s="1">
        <v>0</v>
      </c>
      <c r="I110" s="17">
        <f t="shared" si="1"/>
        <v>342209.75</v>
      </c>
      <c r="J110" s="1"/>
      <c r="L110">
        <v>630</v>
      </c>
      <c r="M110">
        <v>25</v>
      </c>
      <c r="N110">
        <v>5</v>
      </c>
      <c r="O110">
        <v>5</v>
      </c>
      <c r="Q110" s="1">
        <v>0</v>
      </c>
    </row>
    <row r="111" spans="1:17" x14ac:dyDescent="0.25">
      <c r="A111">
        <v>630</v>
      </c>
      <c r="B111">
        <v>5</v>
      </c>
      <c r="C111">
        <v>4</v>
      </c>
      <c r="D111">
        <v>7</v>
      </c>
      <c r="E111">
        <v>90</v>
      </c>
      <c r="F111" t="s">
        <v>470</v>
      </c>
      <c r="G111" s="1">
        <v>221021.8</v>
      </c>
      <c r="H111" s="1">
        <v>0</v>
      </c>
      <c r="I111" s="17">
        <f t="shared" si="1"/>
        <v>221021.8</v>
      </c>
      <c r="J111" s="1"/>
      <c r="L111">
        <v>630</v>
      </c>
      <c r="M111">
        <v>25</v>
      </c>
      <c r="N111">
        <v>5</v>
      </c>
      <c r="O111">
        <v>6</v>
      </c>
      <c r="Q111" s="1">
        <v>0</v>
      </c>
    </row>
    <row r="112" spans="1:17" ht="45" customHeight="1" x14ac:dyDescent="0.25">
      <c r="A112">
        <v>630</v>
      </c>
      <c r="B112">
        <v>11</v>
      </c>
      <c r="C112">
        <v>1</v>
      </c>
      <c r="D112">
        <v>0</v>
      </c>
      <c r="E112">
        <v>0</v>
      </c>
      <c r="F112" t="s">
        <v>472</v>
      </c>
      <c r="G112" s="1">
        <v>250710000</v>
      </c>
      <c r="H112" s="1">
        <v>0</v>
      </c>
      <c r="I112" s="13">
        <f t="shared" si="1"/>
        <v>250710000</v>
      </c>
      <c r="J112" s="1"/>
      <c r="L112">
        <v>630</v>
      </c>
      <c r="M112">
        <v>25</v>
      </c>
      <c r="N112">
        <v>5</v>
      </c>
      <c r="O112">
        <v>7</v>
      </c>
      <c r="Q112" s="1">
        <v>0</v>
      </c>
    </row>
    <row r="113" spans="1:17" x14ac:dyDescent="0.25">
      <c r="A113">
        <v>630</v>
      </c>
      <c r="B113">
        <v>12</v>
      </c>
      <c r="C113">
        <v>3</v>
      </c>
      <c r="D113">
        <v>1</v>
      </c>
      <c r="E113">
        <v>1</v>
      </c>
      <c r="F113" t="s">
        <v>613</v>
      </c>
      <c r="G113" s="1">
        <v>350</v>
      </c>
      <c r="H113" s="1">
        <v>0</v>
      </c>
      <c r="I113" s="1">
        <f t="shared" si="1"/>
        <v>350</v>
      </c>
      <c r="J113" s="1"/>
      <c r="L113">
        <v>630</v>
      </c>
      <c r="M113">
        <v>25</v>
      </c>
      <c r="N113">
        <v>5</v>
      </c>
      <c r="O113">
        <v>8</v>
      </c>
      <c r="Q113" s="1">
        <v>0</v>
      </c>
    </row>
    <row r="114" spans="1:17" x14ac:dyDescent="0.25">
      <c r="A114">
        <v>630</v>
      </c>
      <c r="B114">
        <v>12</v>
      </c>
      <c r="C114">
        <v>3</v>
      </c>
      <c r="D114">
        <v>1</v>
      </c>
      <c r="E114">
        <v>2</v>
      </c>
      <c r="F114" t="s">
        <v>474</v>
      </c>
      <c r="G114" s="1">
        <v>52749.97</v>
      </c>
      <c r="H114" s="1">
        <v>0</v>
      </c>
      <c r="I114" s="1">
        <f t="shared" si="1"/>
        <v>52749.97</v>
      </c>
      <c r="J114" s="1"/>
      <c r="L114">
        <v>630</v>
      </c>
      <c r="M114">
        <v>25</v>
      </c>
      <c r="N114">
        <v>5</v>
      </c>
      <c r="O114">
        <v>9</v>
      </c>
      <c r="Q114" s="1">
        <v>0</v>
      </c>
    </row>
    <row r="115" spans="1:17" x14ac:dyDescent="0.25">
      <c r="A115">
        <v>630</v>
      </c>
      <c r="B115">
        <v>12</v>
      </c>
      <c r="C115">
        <v>3</v>
      </c>
      <c r="D115">
        <v>6</v>
      </c>
      <c r="E115">
        <v>1</v>
      </c>
      <c r="F115" t="s">
        <v>475</v>
      </c>
      <c r="G115" s="1">
        <v>27361352.989999998</v>
      </c>
      <c r="H115" s="1">
        <v>263795.90999999997</v>
      </c>
      <c r="I115" s="1">
        <f t="shared" si="1"/>
        <v>27097557.079999998</v>
      </c>
      <c r="J115" s="1"/>
      <c r="L115">
        <v>630</v>
      </c>
      <c r="M115">
        <v>30</v>
      </c>
      <c r="N115">
        <v>0</v>
      </c>
      <c r="O115">
        <v>0</v>
      </c>
      <c r="Q115" s="1">
        <v>0</v>
      </c>
    </row>
    <row r="116" spans="1:17" x14ac:dyDescent="0.25">
      <c r="A116">
        <v>630</v>
      </c>
      <c r="B116">
        <v>12</v>
      </c>
      <c r="C116">
        <v>5</v>
      </c>
      <c r="D116">
        <v>1</v>
      </c>
      <c r="E116">
        <v>9</v>
      </c>
      <c r="F116" t="s">
        <v>355</v>
      </c>
      <c r="G116" s="1">
        <v>657721.67000000004</v>
      </c>
      <c r="H116" s="1">
        <v>0</v>
      </c>
      <c r="I116" s="1">
        <f t="shared" si="1"/>
        <v>657721.67000000004</v>
      </c>
      <c r="J116" s="1"/>
      <c r="L116">
        <v>630</v>
      </c>
      <c r="M116">
        <v>99</v>
      </c>
      <c r="N116">
        <v>95</v>
      </c>
      <c r="O116">
        <v>0</v>
      </c>
      <c r="Q116" s="1">
        <v>0</v>
      </c>
    </row>
    <row r="117" spans="1:17" x14ac:dyDescent="0.25">
      <c r="A117">
        <v>630</v>
      </c>
      <c r="B117">
        <v>12</v>
      </c>
      <c r="C117">
        <v>5</v>
      </c>
      <c r="D117">
        <v>9</v>
      </c>
      <c r="E117">
        <v>1</v>
      </c>
      <c r="F117" t="s">
        <v>476</v>
      </c>
      <c r="G117" s="1">
        <v>84544.02</v>
      </c>
      <c r="H117" s="1">
        <v>0</v>
      </c>
      <c r="I117" s="1">
        <f t="shared" si="1"/>
        <v>84544.02</v>
      </c>
      <c r="J117" s="1"/>
      <c r="L117">
        <v>630</v>
      </c>
      <c r="M117">
        <v>99</v>
      </c>
      <c r="N117">
        <v>96</v>
      </c>
      <c r="O117">
        <v>0</v>
      </c>
      <c r="Q117" s="1">
        <v>0</v>
      </c>
    </row>
    <row r="118" spans="1:17" x14ac:dyDescent="0.25">
      <c r="A118">
        <v>630</v>
      </c>
      <c r="B118">
        <v>12</v>
      </c>
      <c r="C118">
        <v>6</v>
      </c>
      <c r="D118">
        <v>1</v>
      </c>
      <c r="E118">
        <v>6</v>
      </c>
      <c r="F118" t="s">
        <v>477</v>
      </c>
      <c r="G118" s="1">
        <v>1806739.12</v>
      </c>
      <c r="H118" s="1">
        <v>0</v>
      </c>
      <c r="I118" s="1">
        <f t="shared" si="1"/>
        <v>1806739.12</v>
      </c>
      <c r="J118" s="1"/>
      <c r="L118">
        <v>630</v>
      </c>
      <c r="M118">
        <v>99</v>
      </c>
      <c r="N118">
        <v>97</v>
      </c>
      <c r="O118">
        <v>0</v>
      </c>
      <c r="Q118" s="1">
        <v>0</v>
      </c>
    </row>
    <row r="119" spans="1:17" x14ac:dyDescent="0.25">
      <c r="A119">
        <v>630</v>
      </c>
      <c r="B119">
        <v>13</v>
      </c>
      <c r="C119">
        <v>1</v>
      </c>
      <c r="D119">
        <v>2</v>
      </c>
      <c r="E119">
        <v>0</v>
      </c>
      <c r="F119" t="s">
        <v>478</v>
      </c>
      <c r="G119" s="1">
        <v>4047.4</v>
      </c>
      <c r="H119" s="1">
        <v>0</v>
      </c>
      <c r="I119" s="1">
        <f t="shared" si="1"/>
        <v>4047.4</v>
      </c>
      <c r="J119" s="1"/>
      <c r="L119">
        <v>630</v>
      </c>
      <c r="M119">
        <v>99</v>
      </c>
      <c r="N119">
        <v>98</v>
      </c>
      <c r="O119">
        <v>0</v>
      </c>
      <c r="Q119" s="1">
        <v>0</v>
      </c>
    </row>
    <row r="120" spans="1:17" x14ac:dyDescent="0.25">
      <c r="A120">
        <v>630</v>
      </c>
      <c r="B120">
        <v>13</v>
      </c>
      <c r="C120">
        <v>1</v>
      </c>
      <c r="D120">
        <v>3</v>
      </c>
      <c r="E120">
        <v>0</v>
      </c>
      <c r="F120" t="s">
        <v>479</v>
      </c>
      <c r="G120" s="1">
        <v>141905.54999999999</v>
      </c>
      <c r="H120" s="1">
        <v>0</v>
      </c>
      <c r="I120" s="1">
        <f t="shared" si="1"/>
        <v>141905.54999999999</v>
      </c>
      <c r="J120" s="1"/>
      <c r="L120">
        <v>630</v>
      </c>
      <c r="M120">
        <v>99</v>
      </c>
      <c r="N120">
        <v>99</v>
      </c>
      <c r="O120">
        <v>0</v>
      </c>
      <c r="Q120" s="1">
        <v>0</v>
      </c>
    </row>
    <row r="121" spans="1:17" x14ac:dyDescent="0.25">
      <c r="A121">
        <v>630</v>
      </c>
      <c r="B121">
        <v>13</v>
      </c>
      <c r="C121">
        <v>1</v>
      </c>
      <c r="D121">
        <v>4</v>
      </c>
      <c r="E121">
        <v>0</v>
      </c>
      <c r="F121" t="s">
        <v>480</v>
      </c>
      <c r="G121" s="1">
        <v>15001.25</v>
      </c>
      <c r="H121" s="1">
        <v>0</v>
      </c>
      <c r="I121" s="1">
        <f t="shared" si="1"/>
        <v>15001.25</v>
      </c>
      <c r="J121" s="1"/>
      <c r="N121" t="s">
        <v>936</v>
      </c>
      <c r="Q121" s="1">
        <v>0</v>
      </c>
    </row>
    <row r="122" spans="1:17" x14ac:dyDescent="0.25">
      <c r="A122">
        <v>630</v>
      </c>
      <c r="B122">
        <v>13</v>
      </c>
      <c r="C122">
        <v>1</v>
      </c>
      <c r="D122">
        <v>5</v>
      </c>
      <c r="E122">
        <v>0</v>
      </c>
      <c r="F122" t="s">
        <v>481</v>
      </c>
      <c r="G122" s="1">
        <v>1499215.2</v>
      </c>
      <c r="H122" s="1">
        <v>5450.72</v>
      </c>
      <c r="I122" s="1">
        <f t="shared" si="1"/>
        <v>1493764.48</v>
      </c>
      <c r="J122" s="1"/>
    </row>
    <row r="123" spans="1:17" x14ac:dyDescent="0.25">
      <c r="A123">
        <v>630</v>
      </c>
      <c r="B123">
        <v>13</v>
      </c>
      <c r="C123">
        <v>2</v>
      </c>
      <c r="D123">
        <v>1</v>
      </c>
      <c r="E123">
        <v>0</v>
      </c>
      <c r="F123" t="s">
        <v>483</v>
      </c>
      <c r="G123" s="1">
        <v>539997.84</v>
      </c>
      <c r="H123" s="1">
        <v>0</v>
      </c>
      <c r="I123" s="1">
        <f t="shared" si="1"/>
        <v>539997.84</v>
      </c>
      <c r="J123" s="1"/>
    </row>
    <row r="124" spans="1:17" x14ac:dyDescent="0.25">
      <c r="A124">
        <v>630</v>
      </c>
      <c r="B124">
        <v>14</v>
      </c>
      <c r="C124">
        <v>1</v>
      </c>
      <c r="D124">
        <v>0</v>
      </c>
      <c r="E124">
        <v>0</v>
      </c>
      <c r="F124" t="s">
        <v>484</v>
      </c>
      <c r="G124" s="1">
        <v>892151.94</v>
      </c>
      <c r="H124" s="1">
        <v>1680</v>
      </c>
      <c r="I124" s="1">
        <f t="shared" si="1"/>
        <v>890471.94</v>
      </c>
      <c r="J124" s="1"/>
    </row>
    <row r="125" spans="1:17" x14ac:dyDescent="0.25">
      <c r="A125">
        <v>630</v>
      </c>
      <c r="B125">
        <v>14</v>
      </c>
      <c r="C125">
        <v>2</v>
      </c>
      <c r="D125">
        <v>0</v>
      </c>
      <c r="E125">
        <v>0</v>
      </c>
      <c r="F125" t="s">
        <v>485</v>
      </c>
      <c r="G125" s="1">
        <v>751.49</v>
      </c>
      <c r="H125" s="1">
        <v>0</v>
      </c>
      <c r="I125" s="1">
        <f t="shared" si="1"/>
        <v>751.49</v>
      </c>
      <c r="J125" s="1"/>
    </row>
    <row r="126" spans="1:17" x14ac:dyDescent="0.25">
      <c r="A126">
        <v>630</v>
      </c>
      <c r="B126">
        <v>14</v>
      </c>
      <c r="C126">
        <v>3</v>
      </c>
      <c r="D126">
        <v>0</v>
      </c>
      <c r="E126">
        <v>0</v>
      </c>
      <c r="F126" t="s">
        <v>486</v>
      </c>
      <c r="G126" s="1">
        <v>335119.28999999998</v>
      </c>
      <c r="H126" s="1">
        <v>0</v>
      </c>
      <c r="I126" s="1">
        <f t="shared" si="1"/>
        <v>335119.28999999998</v>
      </c>
      <c r="J126" s="1"/>
    </row>
    <row r="127" spans="1:17" x14ac:dyDescent="0.25">
      <c r="A127">
        <v>630</v>
      </c>
      <c r="B127">
        <v>14</v>
      </c>
      <c r="C127">
        <v>4</v>
      </c>
      <c r="D127">
        <v>0</v>
      </c>
      <c r="E127">
        <v>0</v>
      </c>
      <c r="F127" t="s">
        <v>487</v>
      </c>
      <c r="G127" s="1">
        <v>63615.93</v>
      </c>
      <c r="H127" s="1">
        <v>0</v>
      </c>
      <c r="I127" s="1">
        <f t="shared" si="1"/>
        <v>63615.93</v>
      </c>
      <c r="J127" s="1"/>
    </row>
    <row r="128" spans="1:17" x14ac:dyDescent="0.25">
      <c r="A128">
        <v>630</v>
      </c>
      <c r="B128">
        <v>14</v>
      </c>
      <c r="C128">
        <v>5</v>
      </c>
      <c r="D128">
        <v>0</v>
      </c>
      <c r="E128">
        <v>0</v>
      </c>
      <c r="F128" t="s">
        <v>488</v>
      </c>
      <c r="G128" s="1">
        <v>226375.46</v>
      </c>
      <c r="H128" s="1">
        <v>0</v>
      </c>
      <c r="I128" s="1">
        <f t="shared" si="1"/>
        <v>226375.46</v>
      </c>
      <c r="J128" s="1"/>
    </row>
    <row r="129" spans="1:10" x14ac:dyDescent="0.25">
      <c r="A129">
        <v>630</v>
      </c>
      <c r="B129">
        <v>14</v>
      </c>
      <c r="C129">
        <v>6</v>
      </c>
      <c r="D129">
        <v>0</v>
      </c>
      <c r="E129">
        <v>0</v>
      </c>
      <c r="F129" t="s">
        <v>489</v>
      </c>
      <c r="G129" s="1">
        <v>134703.69</v>
      </c>
      <c r="H129" s="1">
        <v>0</v>
      </c>
      <c r="I129" s="1">
        <f t="shared" si="1"/>
        <v>134703.69</v>
      </c>
      <c r="J129" s="1"/>
    </row>
    <row r="130" spans="1:10" x14ac:dyDescent="0.25">
      <c r="A130">
        <v>630</v>
      </c>
      <c r="B130">
        <v>14</v>
      </c>
      <c r="C130">
        <v>7</v>
      </c>
      <c r="D130">
        <v>0</v>
      </c>
      <c r="E130">
        <v>0</v>
      </c>
      <c r="F130" t="s">
        <v>490</v>
      </c>
      <c r="G130" s="1">
        <v>37264351.009999998</v>
      </c>
      <c r="H130" s="1">
        <v>137858.73000000001</v>
      </c>
      <c r="I130" s="1">
        <f t="shared" si="1"/>
        <v>37126492.280000001</v>
      </c>
      <c r="J130" s="1"/>
    </row>
    <row r="131" spans="1:10" x14ac:dyDescent="0.25">
      <c r="A131">
        <v>630</v>
      </c>
      <c r="B131">
        <v>14</v>
      </c>
      <c r="C131">
        <v>8</v>
      </c>
      <c r="D131">
        <v>0</v>
      </c>
      <c r="E131">
        <v>0</v>
      </c>
      <c r="F131" t="s">
        <v>491</v>
      </c>
      <c r="G131" s="1">
        <v>3743615.33</v>
      </c>
      <c r="H131" s="1">
        <v>24097.5</v>
      </c>
      <c r="I131" s="1">
        <f t="shared" ref="I131:I147" si="2">G131-H131</f>
        <v>3719517.83</v>
      </c>
      <c r="J131" s="1"/>
    </row>
    <row r="132" spans="1:10" x14ac:dyDescent="0.25">
      <c r="A132">
        <v>630</v>
      </c>
      <c r="B132">
        <v>14</v>
      </c>
      <c r="C132">
        <v>12</v>
      </c>
      <c r="D132">
        <v>0</v>
      </c>
      <c r="E132">
        <v>0</v>
      </c>
      <c r="F132" t="s">
        <v>492</v>
      </c>
      <c r="G132" s="1">
        <v>71004.97</v>
      </c>
      <c r="H132" s="1">
        <v>0</v>
      </c>
      <c r="I132" s="1">
        <f t="shared" si="2"/>
        <v>71004.97</v>
      </c>
      <c r="J132" s="1"/>
    </row>
    <row r="133" spans="1:10" x14ac:dyDescent="0.25">
      <c r="A133">
        <v>630</v>
      </c>
      <c r="B133">
        <v>14</v>
      </c>
      <c r="C133">
        <v>13</v>
      </c>
      <c r="D133">
        <v>0</v>
      </c>
      <c r="E133">
        <v>0</v>
      </c>
      <c r="F133" t="s">
        <v>493</v>
      </c>
      <c r="G133" s="1">
        <v>44922.86</v>
      </c>
      <c r="H133" s="1">
        <v>0</v>
      </c>
      <c r="I133" s="1">
        <f t="shared" si="2"/>
        <v>44922.86</v>
      </c>
      <c r="J133" s="1"/>
    </row>
    <row r="134" spans="1:10" x14ac:dyDescent="0.25">
      <c r="A134">
        <v>630</v>
      </c>
      <c r="B134">
        <v>14</v>
      </c>
      <c r="C134">
        <v>14</v>
      </c>
      <c r="D134">
        <v>0</v>
      </c>
      <c r="E134">
        <v>0</v>
      </c>
      <c r="F134" t="s">
        <v>494</v>
      </c>
      <c r="G134" s="1">
        <v>4506.5600000000004</v>
      </c>
      <c r="H134" s="1">
        <v>0</v>
      </c>
      <c r="I134" s="1">
        <f t="shared" si="2"/>
        <v>4506.5600000000004</v>
      </c>
      <c r="J134" s="1"/>
    </row>
    <row r="135" spans="1:10" x14ac:dyDescent="0.25">
      <c r="A135">
        <v>630</v>
      </c>
      <c r="B135">
        <v>14</v>
      </c>
      <c r="C135">
        <v>15</v>
      </c>
      <c r="D135">
        <v>0</v>
      </c>
      <c r="E135">
        <v>0</v>
      </c>
      <c r="F135" t="s">
        <v>495</v>
      </c>
      <c r="G135" s="1">
        <v>566524.44999999995</v>
      </c>
      <c r="H135" s="1">
        <v>0</v>
      </c>
      <c r="I135" s="1">
        <f t="shared" si="2"/>
        <v>566524.44999999995</v>
      </c>
      <c r="J135" s="1"/>
    </row>
    <row r="136" spans="1:10" x14ac:dyDescent="0.25">
      <c r="A136">
        <v>630</v>
      </c>
      <c r="B136">
        <v>14</v>
      </c>
      <c r="C136">
        <v>17</v>
      </c>
      <c r="D136">
        <v>0</v>
      </c>
      <c r="E136">
        <v>0</v>
      </c>
      <c r="F136" t="s">
        <v>614</v>
      </c>
      <c r="G136" s="1">
        <v>1168.2</v>
      </c>
      <c r="H136" s="1">
        <v>0</v>
      </c>
      <c r="I136" s="1">
        <f t="shared" si="2"/>
        <v>1168.2</v>
      </c>
      <c r="J136" s="1"/>
    </row>
    <row r="137" spans="1:10" x14ac:dyDescent="0.25">
      <c r="A137">
        <v>630</v>
      </c>
      <c r="B137">
        <v>14</v>
      </c>
      <c r="C137">
        <v>99</v>
      </c>
      <c r="D137">
        <v>0</v>
      </c>
      <c r="E137">
        <v>0</v>
      </c>
      <c r="F137" t="s">
        <v>496</v>
      </c>
      <c r="G137" s="1">
        <v>508494.78</v>
      </c>
      <c r="H137" s="1">
        <v>0</v>
      </c>
      <c r="I137" s="1">
        <f t="shared" si="2"/>
        <v>508494.78</v>
      </c>
      <c r="J137" s="1"/>
    </row>
    <row r="138" spans="1:10" x14ac:dyDescent="0.25">
      <c r="A138">
        <v>630</v>
      </c>
      <c r="B138">
        <v>20</v>
      </c>
      <c r="C138">
        <v>1</v>
      </c>
      <c r="D138">
        <v>3</v>
      </c>
      <c r="E138">
        <v>0</v>
      </c>
      <c r="F138" t="s">
        <v>615</v>
      </c>
      <c r="G138" s="1">
        <v>49207.49</v>
      </c>
      <c r="H138" s="1">
        <v>0</v>
      </c>
      <c r="I138" s="1">
        <f t="shared" si="2"/>
        <v>49207.49</v>
      </c>
      <c r="J138" s="1"/>
    </row>
    <row r="139" spans="1:10" x14ac:dyDescent="0.25">
      <c r="A139">
        <v>630</v>
      </c>
      <c r="B139">
        <v>30</v>
      </c>
      <c r="C139">
        <v>6</v>
      </c>
      <c r="D139">
        <v>2</v>
      </c>
      <c r="E139">
        <v>1</v>
      </c>
      <c r="F139" t="s">
        <v>498</v>
      </c>
      <c r="G139" s="1">
        <v>26231.4</v>
      </c>
      <c r="H139" s="1">
        <v>0</v>
      </c>
      <c r="I139" s="1">
        <f t="shared" si="2"/>
        <v>26231.4</v>
      </c>
      <c r="J139" s="1"/>
    </row>
    <row r="140" spans="1:10" x14ac:dyDescent="0.25">
      <c r="A140">
        <v>630</v>
      </c>
      <c r="B140">
        <v>30</v>
      </c>
      <c r="C140">
        <v>6</v>
      </c>
      <c r="D140">
        <v>5</v>
      </c>
      <c r="E140">
        <v>1</v>
      </c>
      <c r="F140" t="s">
        <v>498</v>
      </c>
      <c r="G140" s="1">
        <v>34399.29</v>
      </c>
      <c r="H140" s="1">
        <v>0</v>
      </c>
      <c r="I140" s="1">
        <f t="shared" si="2"/>
        <v>34399.29</v>
      </c>
      <c r="J140" s="1"/>
    </row>
    <row r="141" spans="1:10" x14ac:dyDescent="0.25">
      <c r="A141">
        <v>630</v>
      </c>
      <c r="B141">
        <v>30</v>
      </c>
      <c r="C141">
        <v>6</v>
      </c>
      <c r="D141">
        <v>5</v>
      </c>
      <c r="E141">
        <v>9</v>
      </c>
      <c r="F141" t="s">
        <v>499</v>
      </c>
      <c r="G141" s="1">
        <v>8750051.8100000005</v>
      </c>
      <c r="H141" s="1">
        <v>0</v>
      </c>
      <c r="I141" s="1">
        <f t="shared" si="2"/>
        <v>8750051.8100000005</v>
      </c>
      <c r="J141" s="1"/>
    </row>
    <row r="142" spans="1:10" x14ac:dyDescent="0.25">
      <c r="A142">
        <v>630</v>
      </c>
      <c r="B142">
        <v>30</v>
      </c>
      <c r="C142">
        <v>6</v>
      </c>
      <c r="D142">
        <v>6</v>
      </c>
      <c r="E142">
        <v>1</v>
      </c>
      <c r="F142" t="s">
        <v>498</v>
      </c>
      <c r="G142" s="1">
        <v>251605.42</v>
      </c>
      <c r="H142" s="1">
        <v>0</v>
      </c>
      <c r="I142" s="1">
        <f t="shared" si="2"/>
        <v>251605.42</v>
      </c>
      <c r="J142" s="1"/>
    </row>
    <row r="143" spans="1:10" x14ac:dyDescent="0.25">
      <c r="A143">
        <v>630</v>
      </c>
      <c r="B143">
        <v>30</v>
      </c>
      <c r="C143">
        <v>6</v>
      </c>
      <c r="D143">
        <v>6</v>
      </c>
      <c r="E143">
        <v>5</v>
      </c>
      <c r="F143" t="s">
        <v>500</v>
      </c>
      <c r="G143" s="1">
        <v>1033349.62</v>
      </c>
      <c r="H143" s="1">
        <v>0</v>
      </c>
      <c r="I143" s="1">
        <f t="shared" si="2"/>
        <v>1033349.62</v>
      </c>
      <c r="J143" s="1"/>
    </row>
    <row r="144" spans="1:10" x14ac:dyDescent="0.25">
      <c r="A144">
        <v>630</v>
      </c>
      <c r="B144">
        <v>30</v>
      </c>
      <c r="C144">
        <v>6</v>
      </c>
      <c r="D144">
        <v>7</v>
      </c>
      <c r="E144">
        <v>1</v>
      </c>
      <c r="F144" t="s">
        <v>498</v>
      </c>
      <c r="G144" s="1">
        <v>106076332.84</v>
      </c>
      <c r="H144" s="1">
        <v>327620.49</v>
      </c>
      <c r="I144" s="1">
        <f t="shared" si="2"/>
        <v>105748712.35000001</v>
      </c>
      <c r="J144" s="1"/>
    </row>
    <row r="145" spans="1:10" x14ac:dyDescent="0.25">
      <c r="A145">
        <v>630</v>
      </c>
      <c r="B145">
        <v>30</v>
      </c>
      <c r="C145">
        <v>6</v>
      </c>
      <c r="D145">
        <v>7</v>
      </c>
      <c r="E145">
        <v>9</v>
      </c>
      <c r="F145" t="s">
        <v>499</v>
      </c>
      <c r="G145" s="1">
        <v>121509787.42</v>
      </c>
      <c r="H145" s="1">
        <v>71198.45</v>
      </c>
      <c r="I145" s="1">
        <f t="shared" si="2"/>
        <v>121438588.97</v>
      </c>
      <c r="J145" s="1"/>
    </row>
    <row r="146" spans="1:10" x14ac:dyDescent="0.25">
      <c r="A146">
        <v>630</v>
      </c>
      <c r="B146">
        <v>30</v>
      </c>
      <c r="C146">
        <v>6</v>
      </c>
      <c r="D146">
        <v>9</v>
      </c>
      <c r="E146">
        <v>9</v>
      </c>
      <c r="F146" t="s">
        <v>502</v>
      </c>
      <c r="G146" s="1">
        <v>40953191.57</v>
      </c>
      <c r="H146" s="1">
        <v>0</v>
      </c>
      <c r="I146" s="1">
        <f t="shared" si="2"/>
        <v>40953191.57</v>
      </c>
      <c r="J146" s="1"/>
    </row>
    <row r="147" spans="1:10" x14ac:dyDescent="0.25">
      <c r="A147">
        <v>630</v>
      </c>
      <c r="B147">
        <v>99</v>
      </c>
      <c r="C147">
        <v>99</v>
      </c>
      <c r="D147">
        <v>0</v>
      </c>
      <c r="E147">
        <v>0</v>
      </c>
      <c r="F147" t="s">
        <v>503</v>
      </c>
      <c r="G147" s="1">
        <v>4492.3599999999997</v>
      </c>
      <c r="H147" s="1">
        <v>0.22</v>
      </c>
      <c r="I147" s="1">
        <f t="shared" si="2"/>
        <v>4492.1399999999994</v>
      </c>
      <c r="J147" s="1"/>
    </row>
  </sheetData>
  <sortState ref="L1:O121">
    <sortCondition ref="L1:L121"/>
    <sortCondition ref="M1:M121"/>
    <sortCondition ref="N1:N121"/>
    <sortCondition ref="O1:O12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353D33990C9DE44FAA021F2C5B15B4EA" ma:contentTypeVersion="2" ma:contentTypeDescription="Yeni belge oluşturun." ma:contentTypeScope="" ma:versionID="48a5ecf6238ed444a96082b3d2551ef2">
  <xsd:schema xmlns:xsd="http://www.w3.org/2001/XMLSchema" xmlns:xs="http://www.w3.org/2001/XMLSchema" xmlns:p="http://schemas.microsoft.com/office/2006/metadata/properties" xmlns:ns1="http://schemas.microsoft.com/sharepoint/v3" xmlns:ns2="2367c346-7ce7-43b8-abd1-78b453dfea9b" targetNamespace="http://schemas.microsoft.com/office/2006/metadata/properties" ma:root="true" ma:fieldsID="76d66aa11935cf95abc11ca2982369f5" ns1:_="" ns2:_="">
    <xsd:import namespace="http://schemas.microsoft.com/sharepoint/v3"/>
    <xsd:import namespace="2367c346-7ce7-43b8-abd1-78b453dfea9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hidden="true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67c346-7ce7-43b8-abd1-78b453dfea9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ylaşılanla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AC8E11E-9873-4AB5-9EC1-6C7D5C856FC7}"/>
</file>

<file path=customXml/itemProps2.xml><?xml version="1.0" encoding="utf-8"?>
<ds:datastoreItem xmlns:ds="http://schemas.openxmlformats.org/officeDocument/2006/customXml" ds:itemID="{8E3AA85F-7F1D-4BFA-AF83-DA4164510CC1}"/>
</file>

<file path=customXml/itemProps3.xml><?xml version="1.0" encoding="utf-8"?>
<ds:datastoreItem xmlns:ds="http://schemas.openxmlformats.org/officeDocument/2006/customXml" ds:itemID="{E2FDA588-D781-4CFE-A658-615062416B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14</vt:i4>
      </vt:variant>
      <vt:variant>
        <vt:lpstr>Adlandırılmış Aralıklar</vt:lpstr>
      </vt:variant>
      <vt:variant>
        <vt:i4>4</vt:i4>
      </vt:variant>
    </vt:vector>
  </HeadingPairs>
  <TitlesOfParts>
    <vt:vector size="18" baseType="lpstr">
      <vt:lpstr>2015 YILI EKOD 4 KESİN</vt:lpstr>
      <vt:lpstr>2016 YILI GEÇİCİ EKOD 4</vt:lpstr>
      <vt:lpstr>2015 KES</vt:lpstr>
      <vt:lpstr>2016 GEÇİCİ</vt:lpstr>
      <vt:lpstr>DETAY</vt:lpstr>
      <vt:lpstr>500 HESAP 2015 YILI</vt:lpstr>
      <vt:lpstr>500 HESAP 2016 YILI</vt:lpstr>
      <vt:lpstr>519-570-580-590-591 HESAP</vt:lpstr>
      <vt:lpstr>630 HESAP</vt:lpstr>
      <vt:lpstr>500-2-3-9</vt:lpstr>
      <vt:lpstr>ÖZET</vt:lpstr>
      <vt:lpstr>OLMAYANLAR</vt:lpstr>
      <vt:lpstr>Nakit Akış Tablosu (2)</vt:lpstr>
      <vt:lpstr>Nakit Akış Tablosu </vt:lpstr>
      <vt:lpstr>'2015 YILI EKOD 4 KESİN'!_2015_YILI_KESİN_MİZAN_1</vt:lpstr>
      <vt:lpstr>DETAY!_2016_NAKİT_AKIŞ_TABLOSU_DETAY</vt:lpstr>
      <vt:lpstr>ÖZET!_2016_NAKİT_AKIŞ_TABLOSU_ÖZET</vt:lpstr>
      <vt:lpstr>'2016 YILI GEÇİCİ EKOD 4'!_2016_YILI_GEÇİCİ_MİZAN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YILI NAKİT AKIŞ TABLOSU</dc:title>
  <dc:creator/>
  <cp:lastModifiedBy/>
  <dcterms:created xsi:type="dcterms:W3CDTF">2006-09-16T00:00:00Z</dcterms:created>
  <dcterms:modified xsi:type="dcterms:W3CDTF">2017-08-07T08:08:42Z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0x010100353D33990C9DE44FAA021F2C5B15B4EA</vt:lpwstr>
  </property>
</Properties>
</file>